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ůj disk\_Hasiči\_HPL\"/>
    </mc:Choice>
  </mc:AlternateContent>
  <xr:revisionPtr revIDLastSave="0" documentId="8_{A53C27A8-3D38-4097-99FC-6AFCB12F3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rtovka" sheetId="2" r:id="rId1"/>
    <sheet name="pořadí" sheetId="1" r:id="rId2"/>
    <sheet name="prezenční listina" sheetId="3" r:id="rId3"/>
    <sheet name="platb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1" i="3"/>
  <c r="C20" i="3"/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20" i="1"/>
  <c r="R9" i="1"/>
  <c r="S9" i="1" s="1"/>
  <c r="V9" i="1"/>
  <c r="W9" i="1" s="1"/>
  <c r="N4" i="1"/>
  <c r="O4" i="1"/>
  <c r="N5" i="1"/>
  <c r="O5" i="1"/>
  <c r="N6" i="1"/>
  <c r="O6" i="1"/>
  <c r="O7" i="1"/>
  <c r="N8" i="1"/>
  <c r="O8" i="1"/>
  <c r="N9" i="1"/>
  <c r="O9" i="1"/>
  <c r="N10" i="1"/>
  <c r="O10" i="1"/>
  <c r="N11" i="1"/>
  <c r="O11" i="1"/>
  <c r="N3" i="1"/>
  <c r="O3" i="1"/>
  <c r="B4" i="1"/>
  <c r="B19" i="1"/>
  <c r="B21" i="1"/>
  <c r="B22" i="1"/>
  <c r="B23" i="1"/>
  <c r="B24" i="1"/>
  <c r="B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20" i="1"/>
  <c r="A19" i="1"/>
  <c r="A21" i="1"/>
  <c r="A22" i="1"/>
  <c r="A23" i="1"/>
  <c r="A24" i="1"/>
  <c r="A3" i="1"/>
  <c r="I5" i="3"/>
  <c r="I6" i="3"/>
  <c r="I7" i="3"/>
  <c r="I8" i="3"/>
  <c r="I9" i="3"/>
  <c r="I10" i="3"/>
  <c r="I11" i="3"/>
  <c r="I12" i="3"/>
  <c r="X9" i="1" l="1"/>
  <c r="Y9" i="1" s="1"/>
  <c r="A1" i="4"/>
  <c r="F1" i="4"/>
  <c r="A2" i="4"/>
  <c r="B2" i="4"/>
  <c r="F2" i="4"/>
  <c r="G2" i="4"/>
  <c r="N12" i="1" l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E3" i="1" l="1"/>
  <c r="H7" i="3"/>
  <c r="F6" i="4" s="1"/>
  <c r="B6" i="3"/>
  <c r="H5" i="3" l="1"/>
  <c r="G4" i="4"/>
  <c r="H6" i="3"/>
  <c r="G5" i="4"/>
  <c r="G6" i="4"/>
  <c r="H8" i="3"/>
  <c r="H9" i="3"/>
  <c r="F8" i="4" s="1"/>
  <c r="G8" i="4"/>
  <c r="H10" i="3"/>
  <c r="F9" i="4" s="1"/>
  <c r="G9" i="4"/>
  <c r="H11" i="3"/>
  <c r="F10" i="4" s="1"/>
  <c r="G10" i="4"/>
  <c r="H12" i="3"/>
  <c r="F11" i="4" s="1"/>
  <c r="G11" i="4"/>
  <c r="H13" i="3"/>
  <c r="F12" i="4" s="1"/>
  <c r="I13" i="3"/>
  <c r="G12" i="4" s="1"/>
  <c r="H14" i="3"/>
  <c r="F13" i="4" s="1"/>
  <c r="I14" i="3"/>
  <c r="G13" i="4" s="1"/>
  <c r="H15" i="3"/>
  <c r="F14" i="4" s="1"/>
  <c r="I15" i="3"/>
  <c r="G14" i="4" s="1"/>
  <c r="H16" i="3"/>
  <c r="F15" i="4" s="1"/>
  <c r="I16" i="3"/>
  <c r="G15" i="4" s="1"/>
  <c r="H17" i="3"/>
  <c r="F16" i="4" s="1"/>
  <c r="I17" i="3"/>
  <c r="G16" i="4" s="1"/>
  <c r="H18" i="3"/>
  <c r="F17" i="4" s="1"/>
  <c r="I18" i="3"/>
  <c r="G17" i="4" s="1"/>
  <c r="H19" i="3"/>
  <c r="F18" i="4" s="1"/>
  <c r="I19" i="3"/>
  <c r="G18" i="4" s="1"/>
  <c r="H20" i="3"/>
  <c r="F19" i="4" s="1"/>
  <c r="I20" i="3"/>
  <c r="G19" i="4" s="1"/>
  <c r="H21" i="3"/>
  <c r="F20" i="4" s="1"/>
  <c r="I21" i="3"/>
  <c r="G20" i="4" s="1"/>
  <c r="H22" i="3"/>
  <c r="F21" i="4" s="1"/>
  <c r="I22" i="3"/>
  <c r="G21" i="4" s="1"/>
  <c r="H23" i="3"/>
  <c r="F22" i="4" s="1"/>
  <c r="I23" i="3"/>
  <c r="G22" i="4" s="1"/>
  <c r="H24" i="3"/>
  <c r="F23" i="4" s="1"/>
  <c r="I24" i="3"/>
  <c r="G23" i="4" s="1"/>
  <c r="H25" i="3"/>
  <c r="F24" i="4" s="1"/>
  <c r="I25" i="3"/>
  <c r="G24" i="4" s="1"/>
  <c r="I4" i="3"/>
  <c r="G3" i="4" s="1"/>
  <c r="H4" i="3"/>
  <c r="F3" i="4" s="1"/>
  <c r="B5" i="3"/>
  <c r="A4" i="4" s="1"/>
  <c r="B7" i="3"/>
  <c r="B6" i="4"/>
  <c r="B8" i="3"/>
  <c r="B9" i="3"/>
  <c r="B10" i="3"/>
  <c r="B11" i="3"/>
  <c r="B10" i="4"/>
  <c r="B12" i="3"/>
  <c r="B13" i="3"/>
  <c r="B12" i="4"/>
  <c r="B14" i="3"/>
  <c r="B13" i="4"/>
  <c r="B15" i="3"/>
  <c r="B14" i="4"/>
  <c r="B16" i="3"/>
  <c r="B15" i="4"/>
  <c r="B17" i="3"/>
  <c r="A16" i="4" s="1"/>
  <c r="B16" i="4"/>
  <c r="B18" i="3"/>
  <c r="B19" i="3"/>
  <c r="B18" i="4"/>
  <c r="B21" i="3"/>
  <c r="B19" i="4"/>
  <c r="B20" i="3"/>
  <c r="B20" i="4"/>
  <c r="B22" i="3"/>
  <c r="A21" i="4" s="1"/>
  <c r="C22" i="3"/>
  <c r="B21" i="4" s="1"/>
  <c r="B23" i="3"/>
  <c r="A22" i="4" s="1"/>
  <c r="C23" i="3"/>
  <c r="B22" i="4" s="1"/>
  <c r="B24" i="3"/>
  <c r="A23" i="4" s="1"/>
  <c r="C24" i="3"/>
  <c r="B23" i="4" s="1"/>
  <c r="B25" i="3"/>
  <c r="A24" i="4" s="1"/>
  <c r="C25" i="3"/>
  <c r="B24" i="4" s="1"/>
  <c r="C4" i="3"/>
  <c r="B3" i="4" s="1"/>
  <c r="B4" i="3"/>
  <c r="A20" i="4" l="1"/>
  <c r="A18" i="4"/>
  <c r="A10" i="4"/>
  <c r="F4" i="4"/>
  <c r="A12" i="4"/>
  <c r="F7" i="4"/>
  <c r="A5" i="4"/>
  <c r="A3" i="4"/>
  <c r="B17" i="4"/>
  <c r="A8" i="4"/>
  <c r="A14" i="4"/>
  <c r="G7" i="4"/>
  <c r="F5" i="4"/>
  <c r="A6" i="4"/>
  <c r="B5" i="4"/>
  <c r="B11" i="4"/>
  <c r="B9" i="4"/>
  <c r="B7" i="4"/>
  <c r="A17" i="4"/>
  <c r="A15" i="4"/>
  <c r="A13" i="4"/>
  <c r="A11" i="4"/>
  <c r="A9" i="4"/>
  <c r="A7" i="4"/>
  <c r="B4" i="4"/>
  <c r="B8" i="4"/>
  <c r="V4" i="1"/>
  <c r="W4" i="1" s="1"/>
  <c r="R26" i="1"/>
  <c r="I16" i="1"/>
  <c r="J16" i="1" s="1"/>
  <c r="V24" i="1" l="1"/>
  <c r="W24" i="1" s="1"/>
  <c r="R24" i="1"/>
  <c r="V23" i="1"/>
  <c r="W23" i="1" s="1"/>
  <c r="R23" i="1"/>
  <c r="V22" i="1"/>
  <c r="W22" i="1" s="1"/>
  <c r="R22" i="1"/>
  <c r="V21" i="1"/>
  <c r="W21" i="1" s="1"/>
  <c r="R21" i="1"/>
  <c r="V20" i="1"/>
  <c r="W20" i="1" s="1"/>
  <c r="R20" i="1"/>
  <c r="V19" i="1"/>
  <c r="W19" i="1" s="1"/>
  <c r="R19" i="1"/>
  <c r="V18" i="1"/>
  <c r="W18" i="1" s="1"/>
  <c r="R18" i="1"/>
  <c r="V17" i="1"/>
  <c r="W17" i="1" s="1"/>
  <c r="R17" i="1"/>
  <c r="V16" i="1"/>
  <c r="W16" i="1" s="1"/>
  <c r="R16" i="1"/>
  <c r="V15" i="1"/>
  <c r="W15" i="1" s="1"/>
  <c r="R15" i="1"/>
  <c r="V14" i="1"/>
  <c r="W14" i="1" s="1"/>
  <c r="R14" i="1"/>
  <c r="V13" i="1"/>
  <c r="W13" i="1" s="1"/>
  <c r="R13" i="1"/>
  <c r="V12" i="1"/>
  <c r="W12" i="1" s="1"/>
  <c r="R12" i="1"/>
  <c r="V11" i="1"/>
  <c r="W11" i="1" s="1"/>
  <c r="R11" i="1"/>
  <c r="V5" i="1"/>
  <c r="W5" i="1" s="1"/>
  <c r="R5" i="1"/>
  <c r="R4" i="1"/>
  <c r="S4" i="1" s="1"/>
  <c r="V6" i="1"/>
  <c r="W6" i="1" s="1"/>
  <c r="R6" i="1"/>
  <c r="V10" i="1"/>
  <c r="W10" i="1" s="1"/>
  <c r="R10" i="1"/>
  <c r="S10" i="1" s="1"/>
  <c r="V3" i="1"/>
  <c r="W3" i="1" s="1"/>
  <c r="R3" i="1"/>
  <c r="S3" i="1" s="1"/>
  <c r="V8" i="1"/>
  <c r="W8" i="1" s="1"/>
  <c r="R8" i="1"/>
  <c r="S8" i="1" s="1"/>
  <c r="V7" i="1"/>
  <c r="W7" i="1" s="1"/>
  <c r="R7" i="1"/>
  <c r="S7" i="1" s="1"/>
  <c r="I15" i="1"/>
  <c r="J15" i="1" s="1"/>
  <c r="I9" i="1"/>
  <c r="J9" i="1" s="1"/>
  <c r="I14" i="1"/>
  <c r="J14" i="1" s="1"/>
  <c r="I8" i="1"/>
  <c r="J8" i="1" s="1"/>
  <c r="I3" i="1"/>
  <c r="J3" i="1" s="1"/>
  <c r="I4" i="1"/>
  <c r="J4" i="1" s="1"/>
  <c r="I10" i="1"/>
  <c r="J10" i="1" s="1"/>
  <c r="I12" i="1"/>
  <c r="J12" i="1" s="1"/>
  <c r="I7" i="1"/>
  <c r="J7" i="1" s="1"/>
  <c r="I6" i="1"/>
  <c r="J6" i="1" s="1"/>
  <c r="I13" i="1"/>
  <c r="J13" i="1" s="1"/>
  <c r="I11" i="1"/>
  <c r="J11" i="1" s="1"/>
  <c r="I17" i="1"/>
  <c r="J17" i="1" s="1"/>
  <c r="I18" i="1"/>
  <c r="J18" i="1" s="1"/>
  <c r="I20" i="1"/>
  <c r="J20" i="1" s="1"/>
  <c r="I19" i="1"/>
  <c r="J19" i="1" s="1"/>
  <c r="I21" i="1"/>
  <c r="J21" i="1" s="1"/>
  <c r="I22" i="1"/>
  <c r="J22" i="1" s="1"/>
  <c r="I23" i="1"/>
  <c r="J23" i="1" s="1"/>
  <c r="I24" i="1"/>
  <c r="J24" i="1" s="1"/>
  <c r="I5" i="1"/>
  <c r="J5" i="1" s="1"/>
  <c r="E15" i="1"/>
  <c r="F15" i="1" s="1"/>
  <c r="E9" i="1"/>
  <c r="F9" i="1" s="1"/>
  <c r="E14" i="1"/>
  <c r="E8" i="1"/>
  <c r="F8" i="1" s="1"/>
  <c r="F3" i="1"/>
  <c r="E4" i="1"/>
  <c r="F4" i="1" s="1"/>
  <c r="E10" i="1"/>
  <c r="F10" i="1" s="1"/>
  <c r="E16" i="1"/>
  <c r="E12" i="1"/>
  <c r="F12" i="1" s="1"/>
  <c r="E7" i="1"/>
  <c r="E6" i="1"/>
  <c r="E13" i="1"/>
  <c r="E11" i="1"/>
  <c r="F11" i="1" s="1"/>
  <c r="E17" i="1"/>
  <c r="F17" i="1" s="1"/>
  <c r="E18" i="1"/>
  <c r="F18" i="1" s="1"/>
  <c r="E20" i="1"/>
  <c r="F20" i="1" s="1"/>
  <c r="E19" i="1"/>
  <c r="F19" i="1" s="1"/>
  <c r="E21" i="1"/>
  <c r="F21" i="1" s="1"/>
  <c r="E22" i="1"/>
  <c r="F22" i="1" s="1"/>
  <c r="E23" i="1"/>
  <c r="F23" i="1" s="1"/>
  <c r="E24" i="1"/>
  <c r="F24" i="1" s="1"/>
  <c r="E5" i="1"/>
  <c r="F5" i="1" s="1"/>
  <c r="E26" i="1"/>
  <c r="N2" i="1"/>
  <c r="K19" i="1" l="1"/>
  <c r="L19" i="1" s="1"/>
  <c r="K18" i="1"/>
  <c r="K22" i="1"/>
  <c r="L22" i="1" s="1"/>
  <c r="K11" i="1"/>
  <c r="K24" i="1"/>
  <c r="L24" i="1" s="1"/>
  <c r="K16" i="1"/>
  <c r="F16" i="1"/>
  <c r="K23" i="1"/>
  <c r="L23" i="1" s="1"/>
  <c r="K20" i="1"/>
  <c r="L20" i="1" s="1"/>
  <c r="K6" i="1"/>
  <c r="F6" i="1"/>
  <c r="K14" i="1"/>
  <c r="F14" i="1"/>
  <c r="K7" i="1"/>
  <c r="F7" i="1"/>
  <c r="X5" i="1"/>
  <c r="S5" i="1"/>
  <c r="X12" i="1"/>
  <c r="S12" i="1"/>
  <c r="X14" i="1"/>
  <c r="Y14" i="1" s="1"/>
  <c r="S14" i="1"/>
  <c r="X16" i="1"/>
  <c r="Y16" i="1" s="1"/>
  <c r="S16" i="1"/>
  <c r="X18" i="1"/>
  <c r="Y18" i="1" s="1"/>
  <c r="S18" i="1"/>
  <c r="X20" i="1"/>
  <c r="Y20" i="1" s="1"/>
  <c r="S20" i="1"/>
  <c r="X22" i="1"/>
  <c r="Y22" i="1" s="1"/>
  <c r="S22" i="1"/>
  <c r="X24" i="1"/>
  <c r="Y24" i="1" s="1"/>
  <c r="S24" i="1"/>
  <c r="K21" i="1"/>
  <c r="L21" i="1" s="1"/>
  <c r="K17" i="1"/>
  <c r="X6" i="1"/>
  <c r="S6" i="1"/>
  <c r="K13" i="1"/>
  <c r="F13" i="1"/>
  <c r="X11" i="1"/>
  <c r="S11" i="1"/>
  <c r="X13" i="1"/>
  <c r="Y13" i="1" s="1"/>
  <c r="S13" i="1"/>
  <c r="X15" i="1"/>
  <c r="Y15" i="1" s="1"/>
  <c r="S15" i="1"/>
  <c r="X17" i="1"/>
  <c r="Y17" i="1" s="1"/>
  <c r="S17" i="1"/>
  <c r="X19" i="1"/>
  <c r="Y19" i="1" s="1"/>
  <c r="S19" i="1"/>
  <c r="X21" i="1"/>
  <c r="Y21" i="1" s="1"/>
  <c r="S21" i="1"/>
  <c r="X23" i="1"/>
  <c r="Y23" i="1" s="1"/>
  <c r="S23" i="1"/>
  <c r="K9" i="1"/>
  <c r="X4" i="1"/>
  <c r="K10" i="1"/>
  <c r="K8" i="1"/>
  <c r="K5" i="1"/>
  <c r="K12" i="1"/>
  <c r="K4" i="1"/>
  <c r="K15" i="1"/>
  <c r="X10" i="1"/>
  <c r="X3" i="1"/>
  <c r="X8" i="1"/>
  <c r="X7" i="1"/>
  <c r="K3" i="1"/>
  <c r="L18" i="1" l="1"/>
  <c r="L17" i="1"/>
  <c r="L11" i="1"/>
  <c r="L6" i="1"/>
  <c r="L13" i="1"/>
  <c r="E27" i="1"/>
  <c r="R27" i="1"/>
  <c r="L7" i="1"/>
  <c r="L12" i="1"/>
  <c r="Y11" i="1"/>
  <c r="Y6" i="1"/>
  <c r="Y12" i="1"/>
  <c r="Y10" i="1"/>
  <c r="Y5" i="1"/>
  <c r="Y4" i="1"/>
  <c r="L16" i="1"/>
  <c r="Y3" i="1"/>
  <c r="Y8" i="1"/>
  <c r="Y7" i="1"/>
  <c r="L5" i="1"/>
  <c r="L15" i="1"/>
  <c r="L3" i="1"/>
  <c r="L9" i="1"/>
  <c r="L4" i="1"/>
  <c r="L10" i="1"/>
  <c r="L14" i="1"/>
  <c r="L8" i="1"/>
</calcChain>
</file>

<file path=xl/sharedStrings.xml><?xml version="1.0" encoding="utf-8"?>
<sst xmlns="http://schemas.openxmlformats.org/spreadsheetml/2006/main" count="133" uniqueCount="37">
  <si>
    <t>číslo</t>
  </si>
  <si>
    <t>MUŽI</t>
  </si>
  <si>
    <t>čas</t>
  </si>
  <si>
    <t>LP</t>
  </si>
  <si>
    <t>PP</t>
  </si>
  <si>
    <t>ŽENY</t>
  </si>
  <si>
    <t>nejrychlejší proud</t>
  </si>
  <si>
    <t>POŘADÍ</t>
  </si>
  <si>
    <t>LEPŠÍ</t>
  </si>
  <si>
    <t>ROZ</t>
  </si>
  <si>
    <t>Komárov</t>
  </si>
  <si>
    <t>JL FINANCE</t>
  </si>
  <si>
    <t>Zbožnov</t>
  </si>
  <si>
    <t>Ostrov</t>
  </si>
  <si>
    <t>Stradouň</t>
  </si>
  <si>
    <t>Studnice</t>
  </si>
  <si>
    <t>Vinary</t>
  </si>
  <si>
    <t>Holešovice</t>
  </si>
  <si>
    <t>M</t>
  </si>
  <si>
    <t>Ž</t>
  </si>
  <si>
    <t>Morašice</t>
  </si>
  <si>
    <t>družstvo</t>
  </si>
  <si>
    <t>nástup</t>
  </si>
  <si>
    <t>vyhlášení</t>
  </si>
  <si>
    <t>Moravany</t>
  </si>
  <si>
    <t>zaplaceno</t>
  </si>
  <si>
    <t>přihláška</t>
  </si>
  <si>
    <t>Choltice</t>
  </si>
  <si>
    <t>Rokytno</t>
  </si>
  <si>
    <t>Slepotice</t>
  </si>
  <si>
    <t>Voleč D</t>
  </si>
  <si>
    <t>Perálec</t>
  </si>
  <si>
    <t>Čeperka</t>
  </si>
  <si>
    <t>Přívrat</t>
  </si>
  <si>
    <t>Dolany</t>
  </si>
  <si>
    <t>Vížky</t>
  </si>
  <si>
    <t>omluvenka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</si>
</sst>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b/>
      <sz val="12"/>
      <name val="Arial Black"/>
      <family val="2"/>
      <charset val="238"/>
    </font>
    <font>
      <sz val="11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Segoe UI Historic"/>
      <family val="2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2" fontId="1" fillId="0" borderId="0" xfId="0" applyNumberFormat="1" applyFont="1"/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0" fillId="0" borderId="0" xfId="0" applyBorder="1"/>
    <xf numFmtId="2" fontId="1" fillId="4" borderId="21" xfId="0" applyNumberFormat="1" applyFont="1" applyFill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1" fillId="0" borderId="27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vertical="center"/>
    </xf>
    <xf numFmtId="2" fontId="1" fillId="0" borderId="28" xfId="0" applyNumberFormat="1" applyFon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5" borderId="4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9" xfId="0" applyFont="1" applyFill="1" applyBorder="1" applyAlignment="1">
      <alignment horizontal="center" shrinkToFit="1"/>
    </xf>
    <xf numFmtId="0" fontId="1" fillId="0" borderId="20" xfId="0" applyFont="1" applyFill="1" applyBorder="1" applyAlignment="1">
      <alignment horizontal="center" shrinkToFit="1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7" xfId="0" applyFont="1" applyBorder="1"/>
    <xf numFmtId="0" fontId="8" fillId="0" borderId="28" xfId="0" applyFont="1" applyBorder="1"/>
    <xf numFmtId="0" fontId="8" fillId="0" borderId="25" xfId="0" applyFont="1" applyBorder="1" applyAlignment="1">
      <alignment horizontal="center"/>
    </xf>
  </cellXfs>
  <cellStyles count="1">
    <cellStyle name="Normální" xfId="0" builtinId="0"/>
  </cellStyles>
  <dxfs count="11"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66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I24" sqref="I24:I25"/>
    </sheetView>
  </sheetViews>
  <sheetFormatPr defaultRowHeight="15" x14ac:dyDescent="0.25"/>
  <cols>
    <col min="1" max="1" width="3" style="8" bestFit="1" customWidth="1"/>
    <col min="2" max="2" width="4.42578125" bestFit="1" customWidth="1"/>
    <col min="3" max="3" width="23.28515625" style="6" bestFit="1" customWidth="1"/>
    <col min="4" max="4" width="2.7109375" bestFit="1" customWidth="1"/>
    <col min="5" max="5" width="4.42578125" bestFit="1" customWidth="1"/>
    <col min="6" max="6" width="23.28515625" bestFit="1" customWidth="1"/>
    <col min="7" max="7" width="2.7109375" customWidth="1"/>
    <col min="9" max="9" width="3" bestFit="1" customWidth="1"/>
    <col min="10" max="10" width="23.28515625" bestFit="1" customWidth="1"/>
    <col min="11" max="11" width="2.7109375" bestFit="1" customWidth="1"/>
  </cols>
  <sheetData>
    <row r="1" spans="1:11" x14ac:dyDescent="0.25">
      <c r="A1" s="73"/>
      <c r="B1" s="61" t="s">
        <v>0</v>
      </c>
      <c r="C1" s="74"/>
      <c r="D1" s="61"/>
      <c r="E1" s="61" t="s">
        <v>0</v>
      </c>
      <c r="F1" s="61"/>
      <c r="G1" s="61"/>
    </row>
    <row r="2" spans="1:11" ht="15" customHeight="1" x14ac:dyDescent="0.25">
      <c r="A2" s="75">
        <v>1</v>
      </c>
      <c r="B2" s="68">
        <v>2</v>
      </c>
      <c r="C2" s="61" t="s">
        <v>16</v>
      </c>
      <c r="D2" s="68" t="s">
        <v>18</v>
      </c>
      <c r="E2" s="68">
        <v>1</v>
      </c>
      <c r="F2" s="61" t="s">
        <v>13</v>
      </c>
      <c r="G2" s="68" t="s">
        <v>19</v>
      </c>
      <c r="I2" s="68">
        <v>1</v>
      </c>
      <c r="J2" s="61" t="s">
        <v>13</v>
      </c>
      <c r="K2" s="68" t="s">
        <v>19</v>
      </c>
    </row>
    <row r="3" spans="1:11" ht="15" customHeight="1" x14ac:dyDescent="0.25">
      <c r="A3" s="75">
        <v>2</v>
      </c>
      <c r="B3" s="68">
        <v>3</v>
      </c>
      <c r="C3" s="61" t="s">
        <v>14</v>
      </c>
      <c r="D3" s="68" t="s">
        <v>18</v>
      </c>
      <c r="E3" s="68">
        <v>5</v>
      </c>
      <c r="F3" s="61" t="s">
        <v>10</v>
      </c>
      <c r="G3" s="68" t="s">
        <v>19</v>
      </c>
      <c r="I3" s="68">
        <v>2</v>
      </c>
      <c r="J3" s="61" t="s">
        <v>16</v>
      </c>
      <c r="K3" s="68" t="s">
        <v>18</v>
      </c>
    </row>
    <row r="4" spans="1:11" ht="15" customHeight="1" x14ac:dyDescent="0.25">
      <c r="A4" s="75">
        <v>3</v>
      </c>
      <c r="B4" s="68">
        <v>4</v>
      </c>
      <c r="C4" s="61" t="s">
        <v>17</v>
      </c>
      <c r="D4" s="68" t="s">
        <v>18</v>
      </c>
      <c r="E4" s="68">
        <v>10</v>
      </c>
      <c r="F4" s="61" t="s">
        <v>16</v>
      </c>
      <c r="G4" s="68" t="s">
        <v>19</v>
      </c>
      <c r="I4" s="68">
        <v>3</v>
      </c>
      <c r="J4" s="61" t="s">
        <v>14</v>
      </c>
      <c r="K4" s="68" t="s">
        <v>18</v>
      </c>
    </row>
    <row r="5" spans="1:11" ht="15" customHeight="1" x14ac:dyDescent="0.25">
      <c r="A5" s="75">
        <v>4</v>
      </c>
      <c r="B5" s="68">
        <v>6</v>
      </c>
      <c r="C5" s="61" t="s">
        <v>12</v>
      </c>
      <c r="D5" s="68" t="s">
        <v>18</v>
      </c>
      <c r="E5" s="68">
        <v>11</v>
      </c>
      <c r="F5" s="61" t="s">
        <v>24</v>
      </c>
      <c r="G5" s="68" t="s">
        <v>19</v>
      </c>
      <c r="I5" s="68">
        <v>4</v>
      </c>
      <c r="J5" s="61" t="s">
        <v>17</v>
      </c>
      <c r="K5" s="68" t="s">
        <v>18</v>
      </c>
    </row>
    <row r="6" spans="1:11" ht="15" customHeight="1" x14ac:dyDescent="0.25">
      <c r="A6" s="75">
        <v>5</v>
      </c>
      <c r="B6" s="68">
        <v>7</v>
      </c>
      <c r="C6" s="61" t="s">
        <v>13</v>
      </c>
      <c r="D6" s="68" t="s">
        <v>18</v>
      </c>
      <c r="E6" s="68">
        <v>20</v>
      </c>
      <c r="F6" s="61" t="s">
        <v>32</v>
      </c>
      <c r="G6" s="68" t="s">
        <v>19</v>
      </c>
      <c r="I6" s="68">
        <v>5</v>
      </c>
      <c r="J6" s="61" t="s">
        <v>10</v>
      </c>
      <c r="K6" s="68" t="s">
        <v>19</v>
      </c>
    </row>
    <row r="7" spans="1:11" ht="15" customHeight="1" x14ac:dyDescent="0.25">
      <c r="A7" s="75">
        <v>6</v>
      </c>
      <c r="B7" s="68">
        <v>8</v>
      </c>
      <c r="C7" s="61" t="s">
        <v>24</v>
      </c>
      <c r="D7" s="68" t="s">
        <v>18</v>
      </c>
      <c r="E7" s="68">
        <v>21</v>
      </c>
      <c r="F7" s="71" t="s">
        <v>34</v>
      </c>
      <c r="G7" s="72" t="s">
        <v>19</v>
      </c>
      <c r="I7" s="68">
        <v>6</v>
      </c>
      <c r="J7" s="61" t="s">
        <v>12</v>
      </c>
      <c r="K7" s="68" t="s">
        <v>18</v>
      </c>
    </row>
    <row r="8" spans="1:11" ht="15" customHeight="1" x14ac:dyDescent="0.25">
      <c r="A8" s="75">
        <v>7</v>
      </c>
      <c r="B8" s="68">
        <v>9</v>
      </c>
      <c r="C8" s="61" t="s">
        <v>15</v>
      </c>
      <c r="D8" s="68" t="s">
        <v>18</v>
      </c>
      <c r="E8" s="75"/>
      <c r="F8" s="75"/>
      <c r="G8" s="75"/>
      <c r="I8" s="68">
        <v>7</v>
      </c>
      <c r="J8" s="61" t="s">
        <v>13</v>
      </c>
      <c r="K8" s="68" t="s">
        <v>18</v>
      </c>
    </row>
    <row r="9" spans="1:11" ht="15" customHeight="1" x14ac:dyDescent="0.25">
      <c r="A9" s="75">
        <v>8</v>
      </c>
      <c r="B9" s="68">
        <v>12</v>
      </c>
      <c r="C9" s="61" t="s">
        <v>29</v>
      </c>
      <c r="D9" s="68" t="s">
        <v>18</v>
      </c>
      <c r="E9" s="75"/>
      <c r="F9" s="75"/>
      <c r="G9" s="75"/>
      <c r="I9" s="68">
        <v>8</v>
      </c>
      <c r="J9" s="61" t="s">
        <v>24</v>
      </c>
      <c r="K9" s="68" t="s">
        <v>18</v>
      </c>
    </row>
    <row r="10" spans="1:11" ht="15" customHeight="1" x14ac:dyDescent="0.25">
      <c r="A10" s="75">
        <v>9</v>
      </c>
      <c r="B10" s="68">
        <v>13</v>
      </c>
      <c r="C10" s="61" t="s">
        <v>27</v>
      </c>
      <c r="D10" s="68" t="s">
        <v>18</v>
      </c>
      <c r="E10" s="75"/>
      <c r="F10" s="75"/>
      <c r="G10" s="75"/>
      <c r="I10" s="68">
        <v>9</v>
      </c>
      <c r="J10" s="61" t="s">
        <v>15</v>
      </c>
      <c r="K10" s="68" t="s">
        <v>18</v>
      </c>
    </row>
    <row r="11" spans="1:11" ht="15" customHeight="1" x14ac:dyDescent="0.25">
      <c r="A11" s="75">
        <v>10</v>
      </c>
      <c r="B11" s="68">
        <v>14</v>
      </c>
      <c r="C11" s="61" t="s">
        <v>30</v>
      </c>
      <c r="D11" s="68" t="s">
        <v>18</v>
      </c>
      <c r="E11" s="75"/>
      <c r="F11" s="75"/>
      <c r="G11" s="75"/>
      <c r="I11" s="68">
        <v>10</v>
      </c>
      <c r="J11" s="61" t="s">
        <v>16</v>
      </c>
      <c r="K11" s="68" t="s">
        <v>19</v>
      </c>
    </row>
    <row r="12" spans="1:11" ht="15" customHeight="1" x14ac:dyDescent="0.25">
      <c r="A12" s="75">
        <v>11</v>
      </c>
      <c r="B12" s="68">
        <v>15</v>
      </c>
      <c r="C12" s="61" t="s">
        <v>31</v>
      </c>
      <c r="D12" s="68" t="s">
        <v>18</v>
      </c>
      <c r="E12" s="75"/>
      <c r="F12" s="75"/>
      <c r="G12" s="75"/>
      <c r="I12" s="68">
        <v>11</v>
      </c>
      <c r="J12" s="61" t="s">
        <v>24</v>
      </c>
      <c r="K12" s="68" t="s">
        <v>19</v>
      </c>
    </row>
    <row r="13" spans="1:11" ht="15" customHeight="1" x14ac:dyDescent="0.25">
      <c r="A13" s="75">
        <v>12</v>
      </c>
      <c r="B13" s="68">
        <v>16</v>
      </c>
      <c r="C13" s="61" t="s">
        <v>20</v>
      </c>
      <c r="D13" s="68" t="s">
        <v>18</v>
      </c>
      <c r="E13" s="75"/>
      <c r="F13" s="75"/>
      <c r="G13" s="75"/>
      <c r="I13" s="68">
        <v>12</v>
      </c>
      <c r="J13" s="61" t="s">
        <v>29</v>
      </c>
      <c r="K13" s="68" t="s">
        <v>18</v>
      </c>
    </row>
    <row r="14" spans="1:11" ht="15" customHeight="1" x14ac:dyDescent="0.25">
      <c r="A14" s="75">
        <v>13</v>
      </c>
      <c r="B14" s="68">
        <v>17</v>
      </c>
      <c r="C14" s="61" t="s">
        <v>32</v>
      </c>
      <c r="D14" s="68" t="s">
        <v>18</v>
      </c>
      <c r="E14" s="75"/>
      <c r="F14" s="75"/>
      <c r="G14" s="75"/>
      <c r="I14" s="68">
        <v>13</v>
      </c>
      <c r="J14" s="61" t="s">
        <v>27</v>
      </c>
      <c r="K14" s="68" t="s">
        <v>18</v>
      </c>
    </row>
    <row r="15" spans="1:11" ht="15" customHeight="1" x14ac:dyDescent="0.25">
      <c r="A15" s="75">
        <v>14</v>
      </c>
      <c r="B15" s="68">
        <v>18</v>
      </c>
      <c r="C15" s="61" t="s">
        <v>28</v>
      </c>
      <c r="D15" s="68" t="s">
        <v>18</v>
      </c>
      <c r="E15" s="75"/>
      <c r="F15" s="75"/>
      <c r="G15" s="75"/>
      <c r="I15" s="68">
        <v>14</v>
      </c>
      <c r="J15" s="61" t="s">
        <v>30</v>
      </c>
      <c r="K15" s="68" t="s">
        <v>18</v>
      </c>
    </row>
    <row r="16" spans="1:11" ht="15" customHeight="1" x14ac:dyDescent="0.25">
      <c r="A16" s="75">
        <v>15</v>
      </c>
      <c r="B16" s="68">
        <v>19</v>
      </c>
      <c r="C16" s="71" t="s">
        <v>35</v>
      </c>
      <c r="D16" s="72" t="s">
        <v>18</v>
      </c>
      <c r="E16" s="75"/>
      <c r="F16" s="75"/>
      <c r="G16" s="75"/>
      <c r="I16" s="68">
        <v>15</v>
      </c>
      <c r="J16" s="61" t="s">
        <v>31</v>
      </c>
      <c r="K16" s="68" t="s">
        <v>18</v>
      </c>
    </row>
    <row r="17" spans="1:11" ht="15" customHeight="1" x14ac:dyDescent="0.25">
      <c r="A17" s="75">
        <v>16</v>
      </c>
      <c r="B17" s="68">
        <v>22</v>
      </c>
      <c r="C17" s="71" t="s">
        <v>33</v>
      </c>
      <c r="D17" s="72" t="s">
        <v>18</v>
      </c>
      <c r="E17" s="75"/>
      <c r="F17" s="75"/>
      <c r="G17" s="75"/>
      <c r="I17" s="68">
        <v>16</v>
      </c>
      <c r="J17" s="61" t="s">
        <v>20</v>
      </c>
      <c r="K17" s="68" t="s">
        <v>18</v>
      </c>
    </row>
    <row r="18" spans="1:11" ht="15" customHeight="1" x14ac:dyDescent="0.25">
      <c r="A18" s="75">
        <v>17</v>
      </c>
      <c r="B18" s="68"/>
      <c r="C18" s="71"/>
      <c r="D18" s="72"/>
      <c r="E18" s="75"/>
      <c r="F18" s="75"/>
      <c r="G18" s="75"/>
      <c r="I18" s="68">
        <v>17</v>
      </c>
      <c r="J18" s="61" t="s">
        <v>32</v>
      </c>
      <c r="K18" s="68" t="s">
        <v>18</v>
      </c>
    </row>
    <row r="19" spans="1:11" ht="15" customHeight="1" x14ac:dyDescent="0.25">
      <c r="A19" s="75">
        <v>18</v>
      </c>
      <c r="B19" s="68"/>
      <c r="C19" s="71"/>
      <c r="D19" s="72"/>
      <c r="E19" s="75"/>
      <c r="F19" s="75"/>
      <c r="G19" s="75"/>
      <c r="I19" s="68">
        <v>18</v>
      </c>
      <c r="J19" s="61" t="s">
        <v>28</v>
      </c>
      <c r="K19" s="68" t="s">
        <v>18</v>
      </c>
    </row>
    <row r="20" spans="1:11" ht="15" customHeight="1" x14ac:dyDescent="0.25">
      <c r="A20" s="75">
        <v>19</v>
      </c>
      <c r="B20" s="75"/>
      <c r="C20" s="75"/>
      <c r="D20" s="75"/>
      <c r="E20" s="75"/>
      <c r="F20" s="75"/>
      <c r="G20" s="75"/>
      <c r="I20" s="68">
        <v>19</v>
      </c>
      <c r="J20" s="71" t="s">
        <v>35</v>
      </c>
      <c r="K20" s="72" t="s">
        <v>18</v>
      </c>
    </row>
    <row r="21" spans="1:11" ht="15" customHeight="1" x14ac:dyDescent="0.25">
      <c r="A21" s="75">
        <v>20</v>
      </c>
      <c r="B21" s="75"/>
      <c r="C21" s="75"/>
      <c r="D21" s="75"/>
      <c r="E21" s="75"/>
      <c r="F21" s="75"/>
      <c r="G21" s="75"/>
      <c r="I21" s="68">
        <v>20</v>
      </c>
      <c r="J21" s="61" t="s">
        <v>32</v>
      </c>
      <c r="K21" s="68" t="s">
        <v>19</v>
      </c>
    </row>
    <row r="22" spans="1:11" ht="15" customHeight="1" x14ac:dyDescent="0.25">
      <c r="A22" s="75">
        <v>21</v>
      </c>
      <c r="B22" s="75"/>
      <c r="C22" s="75"/>
      <c r="D22" s="75"/>
      <c r="E22" s="75"/>
      <c r="F22" s="75"/>
      <c r="G22" s="75"/>
      <c r="I22" s="68">
        <v>21</v>
      </c>
      <c r="J22" s="71" t="s">
        <v>34</v>
      </c>
      <c r="K22" s="72" t="s">
        <v>19</v>
      </c>
    </row>
    <row r="23" spans="1:11" ht="15" customHeight="1" x14ac:dyDescent="0.25">
      <c r="A23" s="75">
        <v>22</v>
      </c>
      <c r="B23" s="75"/>
      <c r="C23" s="75"/>
      <c r="D23" s="75"/>
      <c r="E23" s="75"/>
      <c r="F23" s="75"/>
      <c r="G23" s="75"/>
      <c r="I23" s="68">
        <v>22</v>
      </c>
      <c r="J23" s="71" t="s">
        <v>33</v>
      </c>
      <c r="K23" s="72" t="s">
        <v>18</v>
      </c>
    </row>
    <row r="24" spans="1:11" x14ac:dyDescent="0.25">
      <c r="I24" s="21"/>
    </row>
    <row r="25" spans="1:11" x14ac:dyDescent="0.25">
      <c r="I25" s="70"/>
    </row>
    <row r="26" spans="1:11" x14ac:dyDescent="0.25">
      <c r="I26" s="69"/>
    </row>
    <row r="29" spans="1:11" ht="16.5" x14ac:dyDescent="0.25">
      <c r="I29" s="22"/>
    </row>
  </sheetData>
  <sortState xmlns:xlrd2="http://schemas.microsoft.com/office/spreadsheetml/2017/richdata2" ref="I2:K23">
    <sortCondition ref="I2:I23"/>
    <sortCondition ref="K2:K2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7"/>
  <sheetViews>
    <sheetView zoomScale="85" zoomScaleNormal="85" workbookViewId="0">
      <selection activeCell="K32" sqref="K32"/>
    </sheetView>
  </sheetViews>
  <sheetFormatPr defaultRowHeight="15" x14ac:dyDescent="0.25"/>
  <cols>
    <col min="1" max="1" width="6.7109375" bestFit="1" customWidth="1"/>
    <col min="2" max="2" width="28.85546875" customWidth="1"/>
    <col min="3" max="4" width="7.5703125" customWidth="1"/>
    <col min="5" max="6" width="9" style="6" bestFit="1" customWidth="1"/>
    <col min="7" max="8" width="7.5703125" customWidth="1"/>
    <col min="9" max="9" width="9" bestFit="1" customWidth="1"/>
    <col min="10" max="10" width="7.5703125" bestFit="1" customWidth="1"/>
    <col min="11" max="11" width="9" bestFit="1" customWidth="1"/>
    <col min="12" max="12" width="9.85546875" bestFit="1" customWidth="1"/>
    <col min="13" max="13" width="2.140625" customWidth="1"/>
    <col min="14" max="14" width="6.7109375" bestFit="1" customWidth="1"/>
    <col min="15" max="15" width="28.85546875" customWidth="1"/>
    <col min="16" max="17" width="7.5703125" customWidth="1"/>
    <col min="18" max="18" width="9" bestFit="1" customWidth="1"/>
    <col min="19" max="19" width="7.5703125" bestFit="1" customWidth="1"/>
    <col min="20" max="21" width="7.5703125" customWidth="1"/>
    <col min="22" max="24" width="9" bestFit="1" customWidth="1"/>
    <col min="25" max="25" width="9.85546875" bestFit="1" customWidth="1"/>
  </cols>
  <sheetData>
    <row r="1" spans="1:25" ht="15.75" thickBot="1" x14ac:dyDescent="0.3"/>
    <row r="2" spans="1:25" ht="18.75" x14ac:dyDescent="0.25">
      <c r="A2" s="23" t="s">
        <v>0</v>
      </c>
      <c r="B2" s="24" t="s">
        <v>1</v>
      </c>
      <c r="C2" s="25" t="s">
        <v>3</v>
      </c>
      <c r="D2" s="26" t="s">
        <v>4</v>
      </c>
      <c r="E2" s="27" t="s">
        <v>2</v>
      </c>
      <c r="F2" s="24" t="s">
        <v>9</v>
      </c>
      <c r="G2" s="23" t="s">
        <v>3</v>
      </c>
      <c r="H2" s="27" t="s">
        <v>4</v>
      </c>
      <c r="I2" s="27" t="s">
        <v>2</v>
      </c>
      <c r="J2" s="28" t="s">
        <v>9</v>
      </c>
      <c r="K2" s="29" t="s">
        <v>8</v>
      </c>
      <c r="L2" s="28" t="s">
        <v>7</v>
      </c>
      <c r="M2" s="30"/>
      <c r="N2" s="31" t="str">
        <f>A2</f>
        <v>číslo</v>
      </c>
      <c r="O2" s="32" t="s">
        <v>5</v>
      </c>
      <c r="P2" s="23" t="s">
        <v>3</v>
      </c>
      <c r="Q2" s="27" t="s">
        <v>4</v>
      </c>
      <c r="R2" s="27" t="s">
        <v>2</v>
      </c>
      <c r="S2" s="24" t="s">
        <v>9</v>
      </c>
      <c r="T2" s="23" t="s">
        <v>3</v>
      </c>
      <c r="U2" s="27" t="s">
        <v>4</v>
      </c>
      <c r="V2" s="27" t="s">
        <v>2</v>
      </c>
      <c r="W2" s="28" t="s">
        <v>9</v>
      </c>
      <c r="X2" s="29" t="s">
        <v>8</v>
      </c>
      <c r="Y2" s="28" t="s">
        <v>7</v>
      </c>
    </row>
    <row r="3" spans="1:25" ht="19.5" x14ac:dyDescent="0.25">
      <c r="A3" s="33">
        <f>IF(startovka!B2&lt;&gt;"",startovka!B2,"")</f>
        <v>2</v>
      </c>
      <c r="B3" s="34" t="str">
        <f>IF(startovka!C2&lt;&gt;"",startovka!C2,"")</f>
        <v>Vinary</v>
      </c>
      <c r="C3" s="35"/>
      <c r="D3" s="36"/>
      <c r="E3" s="37" t="str">
        <f t="shared" ref="E3:E20" si="0">IF(C3&lt;&gt;"",IF(D3&lt;&gt;"",MAX(C3:D3),""),"")</f>
        <v/>
      </c>
      <c r="F3" s="38" t="str">
        <f t="shared" ref="F3:F20" si="1">IF(E3&lt;&gt;"",ABS(C3-D3),"")</f>
        <v/>
      </c>
      <c r="G3" s="35"/>
      <c r="H3" s="36"/>
      <c r="I3" s="37" t="str">
        <f t="shared" ref="I3:I20" si="2">IF(G3&lt;&gt;"",IF(H3&lt;&gt;"",MAX(G3:H3),""),"")</f>
        <v/>
      </c>
      <c r="J3" s="39" t="str">
        <f t="shared" ref="J3:J20" si="3">IF(I3&lt;&gt;"",ABS(G3-H3),"")</f>
        <v/>
      </c>
      <c r="K3" s="40" t="str">
        <f t="shared" ref="K3:K20" si="4">IF(E3&lt;&gt;"",MIN(E3,I3),"")</f>
        <v/>
      </c>
      <c r="L3" s="41" t="str">
        <f t="shared" ref="L3:L20" si="5">IF(K3&lt;&gt;"",RANK(K3,$K$3:$K$24,1),"")</f>
        <v/>
      </c>
      <c r="M3" s="42"/>
      <c r="N3" s="43">
        <f>IF(startovka!E2&lt;&gt;"",startovka!E2,"")</f>
        <v>1</v>
      </c>
      <c r="O3" s="44" t="str">
        <f>IF(startovka!F2&lt;&gt;"",startovka!F2,"")</f>
        <v>Ostrov</v>
      </c>
      <c r="P3" s="45"/>
      <c r="Q3" s="46"/>
      <c r="R3" s="37" t="str">
        <f t="shared" ref="R3:R8" si="6">IF(P3&lt;&gt;"",IF(Q3&lt;&gt;"",MAX(P3:Q3),""),"")</f>
        <v/>
      </c>
      <c r="S3" s="38" t="str">
        <f t="shared" ref="S3:S8" si="7">IF(R3&lt;&gt;"",ABS(P3-Q3),"")</f>
        <v/>
      </c>
      <c r="T3" s="45"/>
      <c r="U3" s="46"/>
      <c r="V3" s="47" t="str">
        <f t="shared" ref="V3:V8" si="8">IF(T3&lt;&gt;"",IF(U3&lt;&gt;"",MAX(T3:U3),""),"")</f>
        <v/>
      </c>
      <c r="W3" s="39" t="str">
        <f t="shared" ref="W3:W8" si="9">IF(V3&lt;&gt;"",ABS(T3-U3),"")</f>
        <v/>
      </c>
      <c r="X3" s="40" t="str">
        <f t="shared" ref="X3:X8" si="10">IF(R3&lt;&gt;"",MIN(R3,V3),"")</f>
        <v/>
      </c>
      <c r="Y3" s="41" t="str">
        <f t="shared" ref="Y3:Y8" si="11">IF(X3&lt;&gt;"",RANK(X3,$X$3:$X$24,1),"")</f>
        <v/>
      </c>
    </row>
    <row r="4" spans="1:25" ht="19.5" x14ac:dyDescent="0.25">
      <c r="A4" s="33">
        <f>IF(startovka!B3&lt;&gt;"",startovka!B3,"")</f>
        <v>3</v>
      </c>
      <c r="B4" s="34" t="str">
        <f>IF(startovka!C3&lt;&gt;"",startovka!C3,"")</f>
        <v>Stradouň</v>
      </c>
      <c r="C4" s="35"/>
      <c r="D4" s="36"/>
      <c r="E4" s="37" t="str">
        <f t="shared" si="0"/>
        <v/>
      </c>
      <c r="F4" s="38" t="str">
        <f t="shared" si="1"/>
        <v/>
      </c>
      <c r="G4" s="35"/>
      <c r="H4" s="36"/>
      <c r="I4" s="37" t="str">
        <f t="shared" si="2"/>
        <v/>
      </c>
      <c r="J4" s="39" t="str">
        <f t="shared" si="3"/>
        <v/>
      </c>
      <c r="K4" s="40" t="str">
        <f t="shared" si="4"/>
        <v/>
      </c>
      <c r="L4" s="41" t="str">
        <f t="shared" si="5"/>
        <v/>
      </c>
      <c r="M4" s="42"/>
      <c r="N4" s="43">
        <f>IF(startovka!E3&lt;&gt;"",startovka!E3,"")</f>
        <v>5</v>
      </c>
      <c r="O4" s="44" t="str">
        <f>IF(startovka!F3&lt;&gt;"",startovka!F3,"")</f>
        <v>Komárov</v>
      </c>
      <c r="P4" s="45"/>
      <c r="Q4" s="46"/>
      <c r="R4" s="37" t="str">
        <f t="shared" si="6"/>
        <v/>
      </c>
      <c r="S4" s="38" t="str">
        <f t="shared" si="7"/>
        <v/>
      </c>
      <c r="T4" s="45"/>
      <c r="U4" s="46"/>
      <c r="V4" s="47" t="str">
        <f t="shared" si="8"/>
        <v/>
      </c>
      <c r="W4" s="39" t="str">
        <f t="shared" si="9"/>
        <v/>
      </c>
      <c r="X4" s="40" t="str">
        <f t="shared" si="10"/>
        <v/>
      </c>
      <c r="Y4" s="41" t="str">
        <f t="shared" si="11"/>
        <v/>
      </c>
    </row>
    <row r="5" spans="1:25" ht="19.5" x14ac:dyDescent="0.25">
      <c r="A5" s="33">
        <f>IF(startovka!B4&lt;&gt;"",startovka!B4,"")</f>
        <v>4</v>
      </c>
      <c r="B5" s="34" t="str">
        <f>IF(startovka!C4&lt;&gt;"",startovka!C4,"")</f>
        <v>Holešovice</v>
      </c>
      <c r="C5" s="35"/>
      <c r="D5" s="36"/>
      <c r="E5" s="37" t="str">
        <f t="shared" si="0"/>
        <v/>
      </c>
      <c r="F5" s="38" t="str">
        <f t="shared" si="1"/>
        <v/>
      </c>
      <c r="G5" s="35"/>
      <c r="H5" s="36"/>
      <c r="I5" s="37" t="str">
        <f t="shared" si="2"/>
        <v/>
      </c>
      <c r="J5" s="39" t="str">
        <f t="shared" si="3"/>
        <v/>
      </c>
      <c r="K5" s="40" t="str">
        <f t="shared" si="4"/>
        <v/>
      </c>
      <c r="L5" s="41" t="str">
        <f t="shared" si="5"/>
        <v/>
      </c>
      <c r="M5" s="42"/>
      <c r="N5" s="43">
        <f>IF(startovka!E4&lt;&gt;"",startovka!E4,"")</f>
        <v>10</v>
      </c>
      <c r="O5" s="44" t="str">
        <f>IF(startovka!F4&lt;&gt;"",startovka!F4,"")</f>
        <v>Vinary</v>
      </c>
      <c r="P5" s="45"/>
      <c r="Q5" s="46"/>
      <c r="R5" s="37" t="str">
        <f t="shared" si="6"/>
        <v/>
      </c>
      <c r="S5" s="38" t="str">
        <f t="shared" si="7"/>
        <v/>
      </c>
      <c r="T5" s="45"/>
      <c r="U5" s="46"/>
      <c r="V5" s="47" t="str">
        <f t="shared" si="8"/>
        <v/>
      </c>
      <c r="W5" s="39" t="str">
        <f t="shared" si="9"/>
        <v/>
      </c>
      <c r="X5" s="40" t="str">
        <f t="shared" si="10"/>
        <v/>
      </c>
      <c r="Y5" s="41" t="str">
        <f t="shared" si="11"/>
        <v/>
      </c>
    </row>
    <row r="6" spans="1:25" ht="19.5" x14ac:dyDescent="0.25">
      <c r="A6" s="33">
        <f>IF(startovka!B5&lt;&gt;"",startovka!B5,"")</f>
        <v>6</v>
      </c>
      <c r="B6" s="34" t="str">
        <f>IF(startovka!C5&lt;&gt;"",startovka!C5,"")</f>
        <v>Zbožnov</v>
      </c>
      <c r="C6" s="35"/>
      <c r="D6" s="36"/>
      <c r="E6" s="37" t="str">
        <f t="shared" si="0"/>
        <v/>
      </c>
      <c r="F6" s="38" t="str">
        <f t="shared" si="1"/>
        <v/>
      </c>
      <c r="G6" s="35"/>
      <c r="H6" s="36"/>
      <c r="I6" s="37" t="str">
        <f t="shared" si="2"/>
        <v/>
      </c>
      <c r="J6" s="39" t="str">
        <f t="shared" si="3"/>
        <v/>
      </c>
      <c r="K6" s="40" t="str">
        <f t="shared" si="4"/>
        <v/>
      </c>
      <c r="L6" s="41" t="str">
        <f t="shared" si="5"/>
        <v/>
      </c>
      <c r="M6" s="42"/>
      <c r="N6" s="43">
        <f>IF(startovka!E5&lt;&gt;"",startovka!E5,"")</f>
        <v>11</v>
      </c>
      <c r="O6" s="44" t="str">
        <f>IF(startovka!F5&lt;&gt;"",startovka!F5,"")</f>
        <v>Moravany</v>
      </c>
      <c r="P6" s="45"/>
      <c r="Q6" s="46"/>
      <c r="R6" s="37" t="str">
        <f t="shared" si="6"/>
        <v/>
      </c>
      <c r="S6" s="38" t="str">
        <f t="shared" si="7"/>
        <v/>
      </c>
      <c r="T6" s="45"/>
      <c r="U6" s="46"/>
      <c r="V6" s="47" t="str">
        <f t="shared" si="8"/>
        <v/>
      </c>
      <c r="W6" s="39" t="str">
        <f t="shared" si="9"/>
        <v/>
      </c>
      <c r="X6" s="40" t="str">
        <f t="shared" si="10"/>
        <v/>
      </c>
      <c r="Y6" s="41" t="str">
        <f t="shared" si="11"/>
        <v/>
      </c>
    </row>
    <row r="7" spans="1:25" ht="19.5" x14ac:dyDescent="0.25">
      <c r="A7" s="33">
        <f>IF(startovka!B6&lt;&gt;"",startovka!B6,"")</f>
        <v>7</v>
      </c>
      <c r="B7" s="34" t="str">
        <f>IF(startovka!C6&lt;&gt;"",startovka!C6,"")</f>
        <v>Ostrov</v>
      </c>
      <c r="C7" s="35"/>
      <c r="D7" s="36"/>
      <c r="E7" s="37" t="str">
        <f t="shared" si="0"/>
        <v/>
      </c>
      <c r="F7" s="38" t="str">
        <f t="shared" si="1"/>
        <v/>
      </c>
      <c r="G7" s="35"/>
      <c r="H7" s="36"/>
      <c r="I7" s="37" t="str">
        <f t="shared" si="2"/>
        <v/>
      </c>
      <c r="J7" s="39" t="str">
        <f t="shared" si="3"/>
        <v/>
      </c>
      <c r="K7" s="40" t="str">
        <f t="shared" si="4"/>
        <v/>
      </c>
      <c r="L7" s="41" t="str">
        <f t="shared" si="5"/>
        <v/>
      </c>
      <c r="M7" s="42"/>
      <c r="N7" s="43">
        <v>22</v>
      </c>
      <c r="O7" s="44" t="str">
        <f>IF(startovka!F6&lt;&gt;"",startovka!F6,"")</f>
        <v>Čeperka</v>
      </c>
      <c r="P7" s="45"/>
      <c r="Q7" s="46"/>
      <c r="R7" s="37" t="str">
        <f t="shared" si="6"/>
        <v/>
      </c>
      <c r="S7" s="38" t="str">
        <f t="shared" si="7"/>
        <v/>
      </c>
      <c r="T7" s="45"/>
      <c r="U7" s="46"/>
      <c r="V7" s="47" t="str">
        <f t="shared" si="8"/>
        <v/>
      </c>
      <c r="W7" s="39" t="str">
        <f t="shared" si="9"/>
        <v/>
      </c>
      <c r="X7" s="40" t="str">
        <f t="shared" si="10"/>
        <v/>
      </c>
      <c r="Y7" s="41" t="str">
        <f t="shared" si="11"/>
        <v/>
      </c>
    </row>
    <row r="8" spans="1:25" ht="19.5" x14ac:dyDescent="0.25">
      <c r="A8" s="33">
        <f>IF(startovka!B7&lt;&gt;"",startovka!B7,"")</f>
        <v>8</v>
      </c>
      <c r="B8" s="34" t="str">
        <f>IF(startovka!C7&lt;&gt;"",startovka!C7,"")</f>
        <v>Moravany</v>
      </c>
      <c r="C8" s="35"/>
      <c r="D8" s="36"/>
      <c r="E8" s="37" t="str">
        <f t="shared" si="0"/>
        <v/>
      </c>
      <c r="F8" s="38" t="str">
        <f t="shared" si="1"/>
        <v/>
      </c>
      <c r="G8" s="35"/>
      <c r="H8" s="36"/>
      <c r="I8" s="37" t="str">
        <f t="shared" si="2"/>
        <v/>
      </c>
      <c r="J8" s="39" t="str">
        <f t="shared" si="3"/>
        <v/>
      </c>
      <c r="K8" s="40" t="str">
        <f t="shared" si="4"/>
        <v/>
      </c>
      <c r="L8" s="41" t="str">
        <f t="shared" si="5"/>
        <v/>
      </c>
      <c r="M8" s="42"/>
      <c r="N8" s="43">
        <f>IF(startovka!E7&lt;&gt;"",startovka!E7,"")</f>
        <v>21</v>
      </c>
      <c r="O8" s="44" t="str">
        <f>IF(startovka!F7&lt;&gt;"",startovka!F7,"")</f>
        <v>Dolany</v>
      </c>
      <c r="P8" s="45"/>
      <c r="Q8" s="46"/>
      <c r="R8" s="37" t="str">
        <f t="shared" si="6"/>
        <v/>
      </c>
      <c r="S8" s="38" t="str">
        <f t="shared" si="7"/>
        <v/>
      </c>
      <c r="T8" s="45"/>
      <c r="U8" s="46"/>
      <c r="V8" s="47" t="str">
        <f t="shared" si="8"/>
        <v/>
      </c>
      <c r="W8" s="39" t="str">
        <f t="shared" si="9"/>
        <v/>
      </c>
      <c r="X8" s="40" t="str">
        <f t="shared" si="10"/>
        <v/>
      </c>
      <c r="Y8" s="41" t="str">
        <f t="shared" si="11"/>
        <v/>
      </c>
    </row>
    <row r="9" spans="1:25" ht="19.5" x14ac:dyDescent="0.25">
      <c r="A9" s="33">
        <f>IF(startovka!B8&lt;&gt;"",startovka!B8,"")</f>
        <v>9</v>
      </c>
      <c r="B9" s="34" t="str">
        <f>IF(startovka!C8&lt;&gt;"",startovka!C8,"")</f>
        <v>Studnice</v>
      </c>
      <c r="C9" s="35"/>
      <c r="D9" s="36"/>
      <c r="E9" s="37" t="str">
        <f t="shared" si="0"/>
        <v/>
      </c>
      <c r="F9" s="38" t="str">
        <f t="shared" si="1"/>
        <v/>
      </c>
      <c r="G9" s="35"/>
      <c r="H9" s="36"/>
      <c r="I9" s="37" t="str">
        <f t="shared" si="2"/>
        <v/>
      </c>
      <c r="J9" s="39" t="str">
        <f t="shared" si="3"/>
        <v/>
      </c>
      <c r="K9" s="40" t="str">
        <f t="shared" si="4"/>
        <v/>
      </c>
      <c r="L9" s="41" t="str">
        <f t="shared" si="5"/>
        <v/>
      </c>
      <c r="M9" s="42"/>
      <c r="N9" s="43" t="str">
        <f>IF(startovka!E8&lt;&gt;"",startovka!E8,"")</f>
        <v/>
      </c>
      <c r="O9" s="44" t="str">
        <f>IF(startovka!F8&lt;&gt;"",startovka!F8,"")</f>
        <v/>
      </c>
      <c r="P9" s="45"/>
      <c r="Q9" s="46"/>
      <c r="R9" s="37" t="str">
        <f t="shared" ref="R9" si="12">IF(P9&lt;&gt;"",IF(Q9&lt;&gt;"",MAX(P9:Q9),""),"")</f>
        <v/>
      </c>
      <c r="S9" s="38" t="str">
        <f t="shared" ref="S9" si="13">IF(R9&lt;&gt;"",ABS(P9-Q9),"")</f>
        <v/>
      </c>
      <c r="T9" s="45"/>
      <c r="U9" s="46"/>
      <c r="V9" s="47" t="str">
        <f t="shared" ref="V9" si="14">IF(T9&lt;&gt;"",IF(U9&lt;&gt;"",MAX(T9:U9),""),"")</f>
        <v/>
      </c>
      <c r="W9" s="39" t="str">
        <f t="shared" ref="W9" si="15">IF(V9&lt;&gt;"",ABS(T9-U9),"")</f>
        <v/>
      </c>
      <c r="X9" s="40" t="str">
        <f t="shared" ref="X9" si="16">IF(R9&lt;&gt;"",MIN(R9,V9),"")</f>
        <v/>
      </c>
      <c r="Y9" s="41" t="str">
        <f t="shared" ref="Y9" si="17">IF(X9&lt;&gt;"",RANK(X9,$X$3:$X$24,1),"")</f>
        <v/>
      </c>
    </row>
    <row r="10" spans="1:25" ht="19.5" x14ac:dyDescent="0.25">
      <c r="A10" s="33">
        <f>IF(startovka!B9&lt;&gt;"",startovka!B9,"")</f>
        <v>12</v>
      </c>
      <c r="B10" s="34" t="str">
        <f>IF(startovka!C9&lt;&gt;"",startovka!C9,"")</f>
        <v>Slepotice</v>
      </c>
      <c r="C10" s="35"/>
      <c r="D10" s="36"/>
      <c r="E10" s="37" t="str">
        <f t="shared" si="0"/>
        <v/>
      </c>
      <c r="F10" s="38" t="str">
        <f t="shared" si="1"/>
        <v/>
      </c>
      <c r="G10" s="35"/>
      <c r="H10" s="36"/>
      <c r="I10" s="37" t="str">
        <f t="shared" si="2"/>
        <v/>
      </c>
      <c r="J10" s="39" t="str">
        <f t="shared" si="3"/>
        <v/>
      </c>
      <c r="K10" s="40" t="str">
        <f t="shared" si="4"/>
        <v/>
      </c>
      <c r="L10" s="41" t="str">
        <f t="shared" si="5"/>
        <v/>
      </c>
      <c r="M10" s="42"/>
      <c r="N10" s="43" t="str">
        <f>IF(startovka!E9&lt;&gt;"",startovka!E9,"")</f>
        <v/>
      </c>
      <c r="O10" s="44" t="str">
        <f>IF(startovka!F9&lt;&gt;"",startovka!F9,"")</f>
        <v/>
      </c>
      <c r="P10" s="45"/>
      <c r="Q10" s="46"/>
      <c r="R10" s="37" t="str">
        <f t="shared" ref="R10:R24" si="18">IF(P10&lt;&gt;"",IF(Q10&lt;&gt;"",MAX(P10:Q10),""),"")</f>
        <v/>
      </c>
      <c r="S10" s="38" t="str">
        <f t="shared" ref="S10:S24" si="19">IF(R10&lt;&gt;"",ABS(P10-Q10),"")</f>
        <v/>
      </c>
      <c r="T10" s="45"/>
      <c r="U10" s="46"/>
      <c r="V10" s="47" t="str">
        <f t="shared" ref="V10:V24" si="20">IF(T10&lt;&gt;"",IF(U10&lt;&gt;"",MAX(T10:U10),""),"")</f>
        <v/>
      </c>
      <c r="W10" s="39" t="str">
        <f t="shared" ref="W10:W24" si="21">IF(V10&lt;&gt;"",ABS(T10-U10),"")</f>
        <v/>
      </c>
      <c r="X10" s="40" t="str">
        <f t="shared" ref="X10:X24" si="22">IF(R10&lt;&gt;"",MIN(R10,V10),"")</f>
        <v/>
      </c>
      <c r="Y10" s="41" t="str">
        <f t="shared" ref="Y10" si="23">IF(X10&lt;&gt;"",RANK(X10,$X$3:$X$24,1),"")</f>
        <v/>
      </c>
    </row>
    <row r="11" spans="1:25" ht="19.5" x14ac:dyDescent="0.25">
      <c r="A11" s="33">
        <f>IF(startovka!B10&lt;&gt;"",startovka!B10,"")</f>
        <v>13</v>
      </c>
      <c r="B11" s="34" t="str">
        <f>IF(startovka!C10&lt;&gt;"",startovka!C10,"")</f>
        <v>Choltice</v>
      </c>
      <c r="C11" s="35"/>
      <c r="D11" s="36"/>
      <c r="E11" s="37" t="str">
        <f t="shared" si="0"/>
        <v/>
      </c>
      <c r="F11" s="38" t="str">
        <f t="shared" si="1"/>
        <v/>
      </c>
      <c r="G11" s="35"/>
      <c r="H11" s="36"/>
      <c r="I11" s="37" t="str">
        <f t="shared" si="2"/>
        <v/>
      </c>
      <c r="J11" s="39" t="str">
        <f t="shared" si="3"/>
        <v/>
      </c>
      <c r="K11" s="40" t="str">
        <f t="shared" si="4"/>
        <v/>
      </c>
      <c r="L11" s="41" t="str">
        <f t="shared" si="5"/>
        <v/>
      </c>
      <c r="M11" s="42"/>
      <c r="N11" s="43" t="str">
        <f>IF(startovka!E10&lt;&gt;"",startovka!E10,"")</f>
        <v/>
      </c>
      <c r="O11" s="44" t="str">
        <f>IF(startovka!F10&lt;&gt;"",startovka!F10,"")</f>
        <v/>
      </c>
      <c r="P11" s="45"/>
      <c r="Q11" s="46"/>
      <c r="R11" s="37" t="str">
        <f t="shared" si="18"/>
        <v/>
      </c>
      <c r="S11" s="38" t="str">
        <f t="shared" si="19"/>
        <v/>
      </c>
      <c r="T11" s="45"/>
      <c r="U11" s="46"/>
      <c r="V11" s="47" t="str">
        <f t="shared" si="20"/>
        <v/>
      </c>
      <c r="W11" s="39" t="str">
        <f t="shared" si="21"/>
        <v/>
      </c>
      <c r="X11" s="40" t="str">
        <f t="shared" si="22"/>
        <v/>
      </c>
      <c r="Y11" s="41" t="str">
        <f t="shared" ref="Y11:Y24" si="24">IF(X11&lt;&gt;"",RANK(X11,$X$3:$X$24,1),"")</f>
        <v/>
      </c>
    </row>
    <row r="12" spans="1:25" ht="19.5" x14ac:dyDescent="0.25">
      <c r="A12" s="33">
        <f>IF(startovka!B11&lt;&gt;"",startovka!B11,"")</f>
        <v>14</v>
      </c>
      <c r="B12" s="34" t="str">
        <f>IF(startovka!C11&lt;&gt;"",startovka!C11,"")</f>
        <v>Voleč D</v>
      </c>
      <c r="C12" s="35"/>
      <c r="D12" s="36"/>
      <c r="E12" s="37" t="str">
        <f t="shared" si="0"/>
        <v/>
      </c>
      <c r="F12" s="38" t="str">
        <f t="shared" si="1"/>
        <v/>
      </c>
      <c r="G12" s="35"/>
      <c r="H12" s="36"/>
      <c r="I12" s="37" t="str">
        <f t="shared" si="2"/>
        <v/>
      </c>
      <c r="J12" s="39" t="str">
        <f t="shared" si="3"/>
        <v/>
      </c>
      <c r="K12" s="40" t="str">
        <f t="shared" si="4"/>
        <v/>
      </c>
      <c r="L12" s="41" t="str">
        <f t="shared" si="5"/>
        <v/>
      </c>
      <c r="M12" s="42"/>
      <c r="N12" s="43" t="str">
        <f>IF(startovka!E11&lt;&gt;"",startovka!E11,"")</f>
        <v/>
      </c>
      <c r="O12" s="44" t="str">
        <f>IF(startovka!F11&lt;&gt;"",startovka!F11,"")</f>
        <v/>
      </c>
      <c r="P12" s="45"/>
      <c r="Q12" s="46"/>
      <c r="R12" s="37" t="str">
        <f t="shared" si="18"/>
        <v/>
      </c>
      <c r="S12" s="38" t="str">
        <f t="shared" si="19"/>
        <v/>
      </c>
      <c r="T12" s="45"/>
      <c r="U12" s="46"/>
      <c r="V12" s="47" t="str">
        <f t="shared" si="20"/>
        <v/>
      </c>
      <c r="W12" s="39" t="str">
        <f t="shared" si="21"/>
        <v/>
      </c>
      <c r="X12" s="40" t="str">
        <f t="shared" si="22"/>
        <v/>
      </c>
      <c r="Y12" s="41" t="str">
        <f t="shared" si="24"/>
        <v/>
      </c>
    </row>
    <row r="13" spans="1:25" ht="19.5" x14ac:dyDescent="0.25">
      <c r="A13" s="33">
        <f>IF(startovka!B12&lt;&gt;"",startovka!B12,"")</f>
        <v>15</v>
      </c>
      <c r="B13" s="34" t="str">
        <f>IF(startovka!C12&lt;&gt;"",startovka!C12,"")</f>
        <v>Perálec</v>
      </c>
      <c r="C13" s="35"/>
      <c r="D13" s="36"/>
      <c r="E13" s="37" t="str">
        <f t="shared" si="0"/>
        <v/>
      </c>
      <c r="F13" s="38" t="str">
        <f t="shared" si="1"/>
        <v/>
      </c>
      <c r="G13" s="35"/>
      <c r="H13" s="36"/>
      <c r="I13" s="37" t="str">
        <f t="shared" si="2"/>
        <v/>
      </c>
      <c r="J13" s="39" t="str">
        <f t="shared" si="3"/>
        <v/>
      </c>
      <c r="K13" s="40" t="str">
        <f t="shared" si="4"/>
        <v/>
      </c>
      <c r="L13" s="41" t="str">
        <f t="shared" si="5"/>
        <v/>
      </c>
      <c r="M13" s="42"/>
      <c r="N13" s="43" t="str">
        <f>IF(startovka!E12&lt;&gt;"",startovka!E12,"")</f>
        <v/>
      </c>
      <c r="O13" s="44" t="str">
        <f>IF(startovka!F12&lt;&gt;"",startovka!F12,"")</f>
        <v/>
      </c>
      <c r="P13" s="45"/>
      <c r="Q13" s="46"/>
      <c r="R13" s="37" t="str">
        <f t="shared" si="18"/>
        <v/>
      </c>
      <c r="S13" s="38" t="str">
        <f t="shared" si="19"/>
        <v/>
      </c>
      <c r="T13" s="45"/>
      <c r="U13" s="46"/>
      <c r="V13" s="47" t="str">
        <f t="shared" si="20"/>
        <v/>
      </c>
      <c r="W13" s="39" t="str">
        <f t="shared" si="21"/>
        <v/>
      </c>
      <c r="X13" s="40" t="str">
        <f t="shared" si="22"/>
        <v/>
      </c>
      <c r="Y13" s="41" t="str">
        <f t="shared" si="24"/>
        <v/>
      </c>
    </row>
    <row r="14" spans="1:25" ht="19.5" x14ac:dyDescent="0.25">
      <c r="A14" s="33">
        <f>IF(startovka!B13&lt;&gt;"",startovka!B13,"")</f>
        <v>16</v>
      </c>
      <c r="B14" s="34" t="str">
        <f>IF(startovka!C13&lt;&gt;"",startovka!C13,"")</f>
        <v>Morašice</v>
      </c>
      <c r="C14" s="35"/>
      <c r="D14" s="36"/>
      <c r="E14" s="37" t="str">
        <f t="shared" si="0"/>
        <v/>
      </c>
      <c r="F14" s="38" t="str">
        <f t="shared" si="1"/>
        <v/>
      </c>
      <c r="G14" s="35"/>
      <c r="H14" s="36"/>
      <c r="I14" s="37" t="str">
        <f t="shared" si="2"/>
        <v/>
      </c>
      <c r="J14" s="39" t="str">
        <f t="shared" si="3"/>
        <v/>
      </c>
      <c r="K14" s="40" t="str">
        <f t="shared" si="4"/>
        <v/>
      </c>
      <c r="L14" s="41" t="str">
        <f t="shared" si="5"/>
        <v/>
      </c>
      <c r="M14" s="42"/>
      <c r="N14" s="43" t="str">
        <f>IF(startovka!E13&lt;&gt;"",startovka!E13,"")</f>
        <v/>
      </c>
      <c r="O14" s="44" t="str">
        <f>IF(startovka!F13&lt;&gt;"",startovka!F13,"")</f>
        <v/>
      </c>
      <c r="P14" s="45"/>
      <c r="Q14" s="46"/>
      <c r="R14" s="37" t="str">
        <f t="shared" si="18"/>
        <v/>
      </c>
      <c r="S14" s="38" t="str">
        <f t="shared" si="19"/>
        <v/>
      </c>
      <c r="T14" s="45"/>
      <c r="U14" s="46"/>
      <c r="V14" s="47" t="str">
        <f t="shared" si="20"/>
        <v/>
      </c>
      <c r="W14" s="39" t="str">
        <f t="shared" si="21"/>
        <v/>
      </c>
      <c r="X14" s="40" t="str">
        <f t="shared" si="22"/>
        <v/>
      </c>
      <c r="Y14" s="41" t="str">
        <f t="shared" si="24"/>
        <v/>
      </c>
    </row>
    <row r="15" spans="1:25" ht="19.5" x14ac:dyDescent="0.25">
      <c r="A15" s="33">
        <f>IF(startovka!B14&lt;&gt;"",startovka!B14,"")</f>
        <v>17</v>
      </c>
      <c r="B15" s="34" t="str">
        <f>IF(startovka!C14&lt;&gt;"",startovka!C14,"")</f>
        <v>Čeperka</v>
      </c>
      <c r="C15" s="35"/>
      <c r="D15" s="36"/>
      <c r="E15" s="37" t="str">
        <f t="shared" si="0"/>
        <v/>
      </c>
      <c r="F15" s="38" t="str">
        <f t="shared" si="1"/>
        <v/>
      </c>
      <c r="G15" s="35"/>
      <c r="H15" s="36"/>
      <c r="I15" s="37" t="str">
        <f t="shared" si="2"/>
        <v/>
      </c>
      <c r="J15" s="39" t="str">
        <f t="shared" si="3"/>
        <v/>
      </c>
      <c r="K15" s="40" t="str">
        <f t="shared" si="4"/>
        <v/>
      </c>
      <c r="L15" s="41" t="str">
        <f t="shared" si="5"/>
        <v/>
      </c>
      <c r="M15" s="42"/>
      <c r="N15" s="43" t="str">
        <f>IF(startovka!E14&lt;&gt;"",startovka!E14,"")</f>
        <v/>
      </c>
      <c r="O15" s="44" t="str">
        <f>IF(startovka!F14&lt;&gt;"",startovka!F14,"")</f>
        <v/>
      </c>
      <c r="P15" s="45"/>
      <c r="Q15" s="46"/>
      <c r="R15" s="37" t="str">
        <f t="shared" si="18"/>
        <v/>
      </c>
      <c r="S15" s="38" t="str">
        <f t="shared" si="19"/>
        <v/>
      </c>
      <c r="T15" s="45"/>
      <c r="U15" s="46"/>
      <c r="V15" s="47" t="str">
        <f t="shared" si="20"/>
        <v/>
      </c>
      <c r="W15" s="39" t="str">
        <f t="shared" si="21"/>
        <v/>
      </c>
      <c r="X15" s="40" t="str">
        <f t="shared" si="22"/>
        <v/>
      </c>
      <c r="Y15" s="41" t="str">
        <f t="shared" si="24"/>
        <v/>
      </c>
    </row>
    <row r="16" spans="1:25" ht="19.5" x14ac:dyDescent="0.25">
      <c r="A16" s="33">
        <f>IF(startovka!B15&lt;&gt;"",startovka!B15,"")</f>
        <v>18</v>
      </c>
      <c r="B16" s="34" t="str">
        <f>IF(startovka!C15&lt;&gt;"",startovka!C15,"")</f>
        <v>Rokytno</v>
      </c>
      <c r="C16" s="35"/>
      <c r="D16" s="36"/>
      <c r="E16" s="37" t="str">
        <f t="shared" si="0"/>
        <v/>
      </c>
      <c r="F16" s="38" t="str">
        <f t="shared" si="1"/>
        <v/>
      </c>
      <c r="G16" s="35"/>
      <c r="H16" s="36"/>
      <c r="I16" s="37" t="str">
        <f t="shared" si="2"/>
        <v/>
      </c>
      <c r="J16" s="39" t="str">
        <f t="shared" si="3"/>
        <v/>
      </c>
      <c r="K16" s="40" t="str">
        <f t="shared" si="4"/>
        <v/>
      </c>
      <c r="L16" s="41" t="str">
        <f t="shared" si="5"/>
        <v/>
      </c>
      <c r="M16" s="42"/>
      <c r="N16" s="43" t="str">
        <f>IF(startovka!E15&lt;&gt;"",startovka!E15,"")</f>
        <v/>
      </c>
      <c r="O16" s="44" t="str">
        <f>IF(startovka!F15&lt;&gt;"",startovka!F15,"")</f>
        <v/>
      </c>
      <c r="P16" s="45"/>
      <c r="Q16" s="46"/>
      <c r="R16" s="37" t="str">
        <f t="shared" si="18"/>
        <v/>
      </c>
      <c r="S16" s="38" t="str">
        <f t="shared" si="19"/>
        <v/>
      </c>
      <c r="T16" s="45"/>
      <c r="U16" s="46"/>
      <c r="V16" s="47" t="str">
        <f t="shared" si="20"/>
        <v/>
      </c>
      <c r="W16" s="39" t="str">
        <f t="shared" si="21"/>
        <v/>
      </c>
      <c r="X16" s="40" t="str">
        <f t="shared" si="22"/>
        <v/>
      </c>
      <c r="Y16" s="41" t="str">
        <f t="shared" si="24"/>
        <v/>
      </c>
    </row>
    <row r="17" spans="1:25" ht="19.5" x14ac:dyDescent="0.25">
      <c r="A17" s="33">
        <f>IF(startovka!B16&lt;&gt;"",startovka!B16,"")</f>
        <v>19</v>
      </c>
      <c r="B17" s="34" t="str">
        <f>IF(startovka!C16&lt;&gt;"",startovka!C16,"")</f>
        <v>Vížky</v>
      </c>
      <c r="C17" s="35"/>
      <c r="D17" s="36"/>
      <c r="E17" s="37" t="str">
        <f t="shared" si="0"/>
        <v/>
      </c>
      <c r="F17" s="38" t="str">
        <f t="shared" si="1"/>
        <v/>
      </c>
      <c r="G17" s="35"/>
      <c r="H17" s="36"/>
      <c r="I17" s="37" t="str">
        <f t="shared" si="2"/>
        <v/>
      </c>
      <c r="J17" s="39" t="str">
        <f t="shared" si="3"/>
        <v/>
      </c>
      <c r="K17" s="40" t="str">
        <f t="shared" si="4"/>
        <v/>
      </c>
      <c r="L17" s="41" t="str">
        <f t="shared" si="5"/>
        <v/>
      </c>
      <c r="M17" s="42"/>
      <c r="N17" s="43" t="str">
        <f>IF(startovka!E16&lt;&gt;"",startovka!E16,"")</f>
        <v/>
      </c>
      <c r="O17" s="44" t="str">
        <f>IF(startovka!F16&lt;&gt;"",startovka!F16,"")</f>
        <v/>
      </c>
      <c r="P17" s="45"/>
      <c r="Q17" s="46"/>
      <c r="R17" s="37" t="str">
        <f t="shared" si="18"/>
        <v/>
      </c>
      <c r="S17" s="38" t="str">
        <f t="shared" si="19"/>
        <v/>
      </c>
      <c r="T17" s="45"/>
      <c r="U17" s="46"/>
      <c r="V17" s="47" t="str">
        <f t="shared" si="20"/>
        <v/>
      </c>
      <c r="W17" s="39" t="str">
        <f t="shared" si="21"/>
        <v/>
      </c>
      <c r="X17" s="40" t="str">
        <f t="shared" si="22"/>
        <v/>
      </c>
      <c r="Y17" s="41" t="str">
        <f t="shared" si="24"/>
        <v/>
      </c>
    </row>
    <row r="18" spans="1:25" ht="19.5" x14ac:dyDescent="0.25">
      <c r="A18" s="33">
        <f>IF(startovka!B17&lt;&gt;"",startovka!B17,"")</f>
        <v>22</v>
      </c>
      <c r="B18" s="34" t="str">
        <f>IF(startovka!C17&lt;&gt;"",startovka!C17,"")</f>
        <v>Přívrat</v>
      </c>
      <c r="C18" s="35"/>
      <c r="D18" s="36"/>
      <c r="E18" s="37" t="str">
        <f t="shared" si="0"/>
        <v/>
      </c>
      <c r="F18" s="38" t="str">
        <f t="shared" si="1"/>
        <v/>
      </c>
      <c r="G18" s="35"/>
      <c r="H18" s="36"/>
      <c r="I18" s="37" t="str">
        <f t="shared" si="2"/>
        <v/>
      </c>
      <c r="J18" s="39" t="str">
        <f t="shared" si="3"/>
        <v/>
      </c>
      <c r="K18" s="40" t="str">
        <f t="shared" si="4"/>
        <v/>
      </c>
      <c r="L18" s="41" t="str">
        <f t="shared" si="5"/>
        <v/>
      </c>
      <c r="M18" s="42"/>
      <c r="N18" s="43" t="str">
        <f>IF(startovka!E17&lt;&gt;"",startovka!E17,"")</f>
        <v/>
      </c>
      <c r="O18" s="44" t="str">
        <f>IF(startovka!F17&lt;&gt;"",startovka!F17,"")</f>
        <v/>
      </c>
      <c r="P18" s="45"/>
      <c r="Q18" s="46"/>
      <c r="R18" s="37" t="str">
        <f t="shared" si="18"/>
        <v/>
      </c>
      <c r="S18" s="38" t="str">
        <f t="shared" si="19"/>
        <v/>
      </c>
      <c r="T18" s="45"/>
      <c r="U18" s="46"/>
      <c r="V18" s="47" t="str">
        <f t="shared" si="20"/>
        <v/>
      </c>
      <c r="W18" s="39" t="str">
        <f t="shared" si="21"/>
        <v/>
      </c>
      <c r="X18" s="40" t="str">
        <f t="shared" si="22"/>
        <v/>
      </c>
      <c r="Y18" s="41" t="str">
        <f t="shared" si="24"/>
        <v/>
      </c>
    </row>
    <row r="19" spans="1:25" ht="19.5" x14ac:dyDescent="0.25">
      <c r="A19" s="33" t="str">
        <f>IF(startovka!B19&lt;&gt;"",startovka!B19,"")</f>
        <v/>
      </c>
      <c r="B19" s="34" t="str">
        <f>IF(startovka!C19&lt;&gt;"",startovka!C19,"")</f>
        <v/>
      </c>
      <c r="C19" s="35"/>
      <c r="D19" s="36"/>
      <c r="E19" s="37" t="str">
        <f t="shared" si="0"/>
        <v/>
      </c>
      <c r="F19" s="38" t="str">
        <f t="shared" si="1"/>
        <v/>
      </c>
      <c r="G19" s="35"/>
      <c r="H19" s="36"/>
      <c r="I19" s="37" t="str">
        <f t="shared" si="2"/>
        <v/>
      </c>
      <c r="J19" s="39" t="str">
        <f t="shared" si="3"/>
        <v/>
      </c>
      <c r="K19" s="40" t="str">
        <f t="shared" si="4"/>
        <v/>
      </c>
      <c r="L19" s="41" t="str">
        <f t="shared" si="5"/>
        <v/>
      </c>
      <c r="M19" s="42"/>
      <c r="N19" s="43" t="str">
        <f>IF(startovka!E18&lt;&gt;"",startovka!E18,"")</f>
        <v/>
      </c>
      <c r="O19" s="44" t="str">
        <f>IF(startovka!F18&lt;&gt;"",startovka!F18,"")</f>
        <v/>
      </c>
      <c r="P19" s="45"/>
      <c r="Q19" s="46"/>
      <c r="R19" s="37" t="str">
        <f t="shared" si="18"/>
        <v/>
      </c>
      <c r="S19" s="38" t="str">
        <f t="shared" si="19"/>
        <v/>
      </c>
      <c r="T19" s="45"/>
      <c r="U19" s="46"/>
      <c r="V19" s="47" t="str">
        <f t="shared" si="20"/>
        <v/>
      </c>
      <c r="W19" s="39" t="str">
        <f t="shared" si="21"/>
        <v/>
      </c>
      <c r="X19" s="40" t="str">
        <f t="shared" si="22"/>
        <v/>
      </c>
      <c r="Y19" s="41" t="str">
        <f t="shared" si="24"/>
        <v/>
      </c>
    </row>
    <row r="20" spans="1:25" ht="19.5" x14ac:dyDescent="0.25">
      <c r="A20" s="33" t="str">
        <f>IF(startovka!B18&lt;&gt;"",startovka!B18,"")</f>
        <v/>
      </c>
      <c r="B20" s="34" t="str">
        <f>IF(startovka!C18&lt;&gt;"",startovka!C18,"")</f>
        <v/>
      </c>
      <c r="C20" s="35"/>
      <c r="D20" s="36"/>
      <c r="E20" s="37" t="str">
        <f t="shared" si="0"/>
        <v/>
      </c>
      <c r="F20" s="38" t="str">
        <f t="shared" si="1"/>
        <v/>
      </c>
      <c r="G20" s="35"/>
      <c r="H20" s="36"/>
      <c r="I20" s="37" t="str">
        <f t="shared" si="2"/>
        <v/>
      </c>
      <c r="J20" s="39" t="str">
        <f t="shared" si="3"/>
        <v/>
      </c>
      <c r="K20" s="40" t="str">
        <f t="shared" si="4"/>
        <v/>
      </c>
      <c r="L20" s="41" t="str">
        <f t="shared" si="5"/>
        <v/>
      </c>
      <c r="M20" s="42"/>
      <c r="N20" s="43" t="str">
        <f>IF(startovka!E19&lt;&gt;"",startovka!E19,"")</f>
        <v/>
      </c>
      <c r="O20" s="44" t="str">
        <f>IF(startovka!F19&lt;&gt;"",startovka!F19,"")</f>
        <v/>
      </c>
      <c r="P20" s="45"/>
      <c r="Q20" s="46"/>
      <c r="R20" s="37" t="str">
        <f t="shared" si="18"/>
        <v/>
      </c>
      <c r="S20" s="38" t="str">
        <f t="shared" si="19"/>
        <v/>
      </c>
      <c r="T20" s="45"/>
      <c r="U20" s="46"/>
      <c r="V20" s="47" t="str">
        <f t="shared" si="20"/>
        <v/>
      </c>
      <c r="W20" s="39" t="str">
        <f t="shared" si="21"/>
        <v/>
      </c>
      <c r="X20" s="40" t="str">
        <f t="shared" si="22"/>
        <v/>
      </c>
      <c r="Y20" s="41" t="str">
        <f t="shared" si="24"/>
        <v/>
      </c>
    </row>
    <row r="21" spans="1:25" ht="19.5" x14ac:dyDescent="0.25">
      <c r="A21" s="33" t="str">
        <f>IF(startovka!B20&lt;&gt;"",startovka!B20,"")</f>
        <v/>
      </c>
      <c r="B21" s="34" t="str">
        <f>IF(startovka!C20&lt;&gt;"",startovka!C20,"")</f>
        <v/>
      </c>
      <c r="C21" s="35"/>
      <c r="D21" s="36"/>
      <c r="E21" s="37" t="str">
        <f t="shared" ref="E21:E24" si="25">IF(C21&lt;&gt;"",IF(D21&lt;&gt;"",MAX(C21:D21),""),"")</f>
        <v/>
      </c>
      <c r="F21" s="38" t="str">
        <f t="shared" ref="F21:F24" si="26">IF(E21&lt;&gt;"",ABS(C21-D21),"")</f>
        <v/>
      </c>
      <c r="G21" s="35"/>
      <c r="H21" s="36"/>
      <c r="I21" s="37" t="str">
        <f t="shared" ref="I21:I24" si="27">IF(G21&lt;&gt;"",IF(H21&lt;&gt;"",MAX(G21:H21),""),"")</f>
        <v/>
      </c>
      <c r="J21" s="39" t="str">
        <f t="shared" ref="J21:J24" si="28">IF(I21&lt;&gt;"",ABS(G21-H21),"")</f>
        <v/>
      </c>
      <c r="K21" s="40" t="str">
        <f t="shared" ref="K21:K24" si="29">IF(E21&lt;&gt;"",MIN(E21,I21),"")</f>
        <v/>
      </c>
      <c r="L21" s="41" t="str">
        <f t="shared" ref="L21:L24" si="30">IF(K21&lt;&gt;"",RANK(K21,$K$3:$K$24,1),"")</f>
        <v/>
      </c>
      <c r="M21" s="42"/>
      <c r="N21" s="43" t="str">
        <f>IF(startovka!E20&lt;&gt;"",startovka!E20,"")</f>
        <v/>
      </c>
      <c r="O21" s="44" t="str">
        <f>IF(startovka!F20&lt;&gt;"",startovka!F20,"")</f>
        <v/>
      </c>
      <c r="P21" s="45"/>
      <c r="Q21" s="46"/>
      <c r="R21" s="37" t="str">
        <f t="shared" si="18"/>
        <v/>
      </c>
      <c r="S21" s="38" t="str">
        <f t="shared" si="19"/>
        <v/>
      </c>
      <c r="T21" s="45"/>
      <c r="U21" s="46"/>
      <c r="V21" s="47" t="str">
        <f t="shared" si="20"/>
        <v/>
      </c>
      <c r="W21" s="39" t="str">
        <f t="shared" si="21"/>
        <v/>
      </c>
      <c r="X21" s="40" t="str">
        <f t="shared" si="22"/>
        <v/>
      </c>
      <c r="Y21" s="41" t="str">
        <f t="shared" si="24"/>
        <v/>
      </c>
    </row>
    <row r="22" spans="1:25" ht="19.5" x14ac:dyDescent="0.25">
      <c r="A22" s="33" t="str">
        <f>IF(startovka!B21&lt;&gt;"",startovka!B21,"")</f>
        <v/>
      </c>
      <c r="B22" s="34" t="str">
        <f>IF(startovka!C21&lt;&gt;"",startovka!C21,"")</f>
        <v/>
      </c>
      <c r="C22" s="35"/>
      <c r="D22" s="36"/>
      <c r="E22" s="37" t="str">
        <f t="shared" si="25"/>
        <v/>
      </c>
      <c r="F22" s="38" t="str">
        <f t="shared" si="26"/>
        <v/>
      </c>
      <c r="G22" s="35"/>
      <c r="H22" s="36"/>
      <c r="I22" s="37" t="str">
        <f t="shared" si="27"/>
        <v/>
      </c>
      <c r="J22" s="39" t="str">
        <f t="shared" si="28"/>
        <v/>
      </c>
      <c r="K22" s="40" t="str">
        <f t="shared" si="29"/>
        <v/>
      </c>
      <c r="L22" s="41" t="str">
        <f t="shared" si="30"/>
        <v/>
      </c>
      <c r="M22" s="42"/>
      <c r="N22" s="43" t="str">
        <f>IF(startovka!E21&lt;&gt;"",startovka!E21,"")</f>
        <v/>
      </c>
      <c r="O22" s="44" t="str">
        <f>IF(startovka!F21&lt;&gt;"",startovka!F21,"")</f>
        <v/>
      </c>
      <c r="P22" s="45"/>
      <c r="Q22" s="46"/>
      <c r="R22" s="37" t="str">
        <f t="shared" si="18"/>
        <v/>
      </c>
      <c r="S22" s="38" t="str">
        <f t="shared" si="19"/>
        <v/>
      </c>
      <c r="T22" s="45"/>
      <c r="U22" s="46"/>
      <c r="V22" s="47" t="str">
        <f t="shared" si="20"/>
        <v/>
      </c>
      <c r="W22" s="39" t="str">
        <f t="shared" si="21"/>
        <v/>
      </c>
      <c r="X22" s="40" t="str">
        <f t="shared" si="22"/>
        <v/>
      </c>
      <c r="Y22" s="41" t="str">
        <f t="shared" si="24"/>
        <v/>
      </c>
    </row>
    <row r="23" spans="1:25" ht="19.5" x14ac:dyDescent="0.25">
      <c r="A23" s="33" t="str">
        <f>IF(startovka!B22&lt;&gt;"",startovka!B22,"")</f>
        <v/>
      </c>
      <c r="B23" s="34" t="str">
        <f>IF(startovka!C22&lt;&gt;"",startovka!C22,"")</f>
        <v/>
      </c>
      <c r="C23" s="35"/>
      <c r="D23" s="36"/>
      <c r="E23" s="37" t="str">
        <f t="shared" si="25"/>
        <v/>
      </c>
      <c r="F23" s="38" t="str">
        <f t="shared" si="26"/>
        <v/>
      </c>
      <c r="G23" s="35"/>
      <c r="H23" s="36"/>
      <c r="I23" s="37" t="str">
        <f t="shared" si="27"/>
        <v/>
      </c>
      <c r="J23" s="39" t="str">
        <f t="shared" si="28"/>
        <v/>
      </c>
      <c r="K23" s="40" t="str">
        <f t="shared" si="29"/>
        <v/>
      </c>
      <c r="L23" s="41" t="str">
        <f t="shared" si="30"/>
        <v/>
      </c>
      <c r="M23" s="42"/>
      <c r="N23" s="43" t="str">
        <f>IF(startovka!E22&lt;&gt;"",startovka!E22,"")</f>
        <v/>
      </c>
      <c r="O23" s="44" t="str">
        <f>IF(startovka!F22&lt;&gt;"",startovka!F22,"")</f>
        <v/>
      </c>
      <c r="P23" s="45"/>
      <c r="Q23" s="46"/>
      <c r="R23" s="37" t="str">
        <f t="shared" si="18"/>
        <v/>
      </c>
      <c r="S23" s="38" t="str">
        <f t="shared" si="19"/>
        <v/>
      </c>
      <c r="T23" s="45"/>
      <c r="U23" s="46"/>
      <c r="V23" s="47" t="str">
        <f t="shared" si="20"/>
        <v/>
      </c>
      <c r="W23" s="39" t="str">
        <f t="shared" si="21"/>
        <v/>
      </c>
      <c r="X23" s="40" t="str">
        <f t="shared" si="22"/>
        <v/>
      </c>
      <c r="Y23" s="41" t="str">
        <f t="shared" si="24"/>
        <v/>
      </c>
    </row>
    <row r="24" spans="1:25" ht="20.25" thickBot="1" x14ac:dyDescent="0.3">
      <c r="A24" s="33" t="str">
        <f>IF(startovka!B23&lt;&gt;"",startovka!B23,"")</f>
        <v/>
      </c>
      <c r="B24" s="34" t="str">
        <f>IF(startovka!C23&lt;&gt;"",startovka!C23,"")</f>
        <v/>
      </c>
      <c r="C24" s="48"/>
      <c r="D24" s="49"/>
      <c r="E24" s="50" t="str">
        <f t="shared" si="25"/>
        <v/>
      </c>
      <c r="F24" s="51" t="str">
        <f t="shared" si="26"/>
        <v/>
      </c>
      <c r="G24" s="48"/>
      <c r="H24" s="49"/>
      <c r="I24" s="50" t="str">
        <f t="shared" si="27"/>
        <v/>
      </c>
      <c r="J24" s="52" t="str">
        <f t="shared" si="28"/>
        <v/>
      </c>
      <c r="K24" s="53" t="str">
        <f t="shared" si="29"/>
        <v/>
      </c>
      <c r="L24" s="54" t="str">
        <f t="shared" si="30"/>
        <v/>
      </c>
      <c r="M24" s="42"/>
      <c r="N24" s="43" t="str">
        <f>IF(startovka!E23&lt;&gt;"",startovka!E23,"")</f>
        <v/>
      </c>
      <c r="O24" s="44" t="str">
        <f>IF(startovka!F23&lt;&gt;"",startovka!F23,"")</f>
        <v/>
      </c>
      <c r="P24" s="55"/>
      <c r="Q24" s="56"/>
      <c r="R24" s="50" t="str">
        <f t="shared" si="18"/>
        <v/>
      </c>
      <c r="S24" s="51" t="str">
        <f t="shared" si="19"/>
        <v/>
      </c>
      <c r="T24" s="55"/>
      <c r="U24" s="56"/>
      <c r="V24" s="57" t="str">
        <f t="shared" si="20"/>
        <v/>
      </c>
      <c r="W24" s="52" t="str">
        <f t="shared" si="21"/>
        <v/>
      </c>
      <c r="X24" s="53" t="str">
        <f t="shared" si="22"/>
        <v/>
      </c>
      <c r="Y24" s="54" t="str">
        <f t="shared" si="24"/>
        <v/>
      </c>
    </row>
    <row r="25" spans="1:25" ht="19.5" thickBot="1" x14ac:dyDescent="0.45">
      <c r="A25" s="1"/>
      <c r="C25" s="2"/>
      <c r="D25" s="2"/>
      <c r="F25" s="7"/>
      <c r="G25" s="5"/>
      <c r="H25" s="5"/>
      <c r="I25" s="5"/>
      <c r="J25" s="5"/>
      <c r="K25" s="5"/>
      <c r="L25" s="5"/>
      <c r="M25" s="3"/>
      <c r="N25" s="1"/>
      <c r="P25" s="2"/>
      <c r="Q25" s="2"/>
      <c r="R25" s="4"/>
      <c r="S25" s="4"/>
      <c r="T25" s="5"/>
    </row>
    <row r="26" spans="1:25" ht="18.75" x14ac:dyDescent="0.4">
      <c r="A26" s="1"/>
      <c r="B26" s="76" t="s">
        <v>6</v>
      </c>
      <c r="C26" s="77"/>
      <c r="D26" s="77"/>
      <c r="E26" s="19">
        <f>MIN(C3:D24,G3:H24)</f>
        <v>0</v>
      </c>
      <c r="F26" s="7"/>
      <c r="G26" s="2"/>
      <c r="H26" s="2"/>
      <c r="I26" s="2"/>
      <c r="J26" s="2"/>
      <c r="K26" s="2"/>
      <c r="L26" s="2"/>
      <c r="M26" s="3"/>
      <c r="N26" s="1"/>
      <c r="O26" s="76" t="s">
        <v>6</v>
      </c>
      <c r="P26" s="77"/>
      <c r="Q26" s="77"/>
      <c r="R26" s="59">
        <f>MIN(P3:Q24,T3:U24)</f>
        <v>0</v>
      </c>
      <c r="S26" s="58"/>
      <c r="T26" s="4"/>
    </row>
    <row r="27" spans="1:25" ht="21.75" thickBot="1" x14ac:dyDescent="0.4">
      <c r="B27" s="78" t="s">
        <v>11</v>
      </c>
      <c r="C27" s="79"/>
      <c r="D27" s="79"/>
      <c r="E27" s="20">
        <f>MIN(F:F,J:J)</f>
        <v>0</v>
      </c>
      <c r="M27" s="60"/>
      <c r="O27" s="78" t="s">
        <v>11</v>
      </c>
      <c r="P27" s="79"/>
      <c r="Q27" s="79"/>
      <c r="R27" s="20">
        <f>MIN(S:S,W:W)</f>
        <v>0</v>
      </c>
    </row>
  </sheetData>
  <sortState xmlns:xlrd2="http://schemas.microsoft.com/office/spreadsheetml/2017/richdata2" ref="N3:Y8">
    <sortCondition ref="N3:N8"/>
  </sortState>
  <mergeCells count="4">
    <mergeCell ref="B26:D26"/>
    <mergeCell ref="B27:D27"/>
    <mergeCell ref="O26:Q26"/>
    <mergeCell ref="O27:Q27"/>
  </mergeCells>
  <conditionalFormatting sqref="B26 O26">
    <cfRule type="cellIs" dxfId="10" priority="20" operator="equal">
      <formula>"$B$2=12"</formula>
    </cfRule>
  </conditionalFormatting>
  <conditionalFormatting sqref="C3:D24 G3:H24">
    <cfRule type="cellIs" dxfId="9" priority="52" operator="equal">
      <formula>$E$26</formula>
    </cfRule>
  </conditionalFormatting>
  <conditionalFormatting sqref="F3:F24 J3:J24">
    <cfRule type="cellIs" dxfId="8" priority="2" operator="equal">
      <formula>$E$27</formula>
    </cfRule>
  </conditionalFormatting>
  <conditionalFormatting sqref="L3:L24 G25:L25 T25">
    <cfRule type="cellIs" dxfId="7" priority="16" operator="equal">
      <formula>3</formula>
    </cfRule>
    <cfRule type="cellIs" dxfId="6" priority="17" operator="equal">
      <formula>2</formula>
    </cfRule>
    <cfRule type="cellIs" dxfId="5" priority="18" operator="equal">
      <formula>1</formula>
    </cfRule>
  </conditionalFormatting>
  <conditionalFormatting sqref="P3:Q24 T3:U24">
    <cfRule type="cellIs" dxfId="4" priority="54" operator="equal">
      <formula>$R$26</formula>
    </cfRule>
  </conditionalFormatting>
  <conditionalFormatting sqref="S3:S24 W3:W24">
    <cfRule type="cellIs" dxfId="3" priority="3" operator="equal">
      <formula>$R$27</formula>
    </cfRule>
  </conditionalFormatting>
  <conditionalFormatting sqref="Y3:Y24">
    <cfRule type="cellIs" dxfId="2" priority="8" operator="equal">
      <formula>3</formula>
    </cfRule>
    <cfRule type="cellIs" dxfId="1" priority="9" operator="equal">
      <formula>2</formula>
    </cfRule>
    <cfRule type="cellIs" dxfId="0" priority="10" operator="equal">
      <formula>1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5"/>
  <sheetViews>
    <sheetView zoomScale="85" zoomScaleNormal="85" workbookViewId="0">
      <selection activeCell="I10" sqref="I10"/>
    </sheetView>
  </sheetViews>
  <sheetFormatPr defaultRowHeight="15" x14ac:dyDescent="0.25"/>
  <cols>
    <col min="1" max="1" width="5.7109375" customWidth="1"/>
    <col min="2" max="2" width="6" bestFit="1" customWidth="1"/>
    <col min="3" max="3" width="25.85546875" bestFit="1" customWidth="1"/>
    <col min="4" max="5" width="11.42578125" customWidth="1"/>
    <col min="6" max="6" width="13.5703125" bestFit="1" customWidth="1"/>
    <col min="8" max="8" width="6" bestFit="1" customWidth="1"/>
    <col min="9" max="9" width="25.85546875" bestFit="1" customWidth="1"/>
    <col min="10" max="11" width="11.42578125" customWidth="1"/>
    <col min="12" max="12" width="13.5703125" bestFit="1" customWidth="1"/>
    <col min="13" max="13" width="6.5703125" customWidth="1"/>
  </cols>
  <sheetData>
    <row r="1" spans="2:12" ht="15.75" thickBot="1" x14ac:dyDescent="0.3"/>
    <row r="2" spans="2:12" ht="18.75" x14ac:dyDescent="0.3">
      <c r="B2" s="80" t="s">
        <v>1</v>
      </c>
      <c r="C2" s="81"/>
      <c r="D2" s="81"/>
      <c r="E2" s="81"/>
      <c r="F2" s="82"/>
      <c r="G2" s="9"/>
      <c r="H2" s="83" t="s">
        <v>5</v>
      </c>
      <c r="I2" s="84"/>
      <c r="J2" s="84"/>
      <c r="K2" s="92"/>
      <c r="L2" s="85"/>
    </row>
    <row r="3" spans="2:12" ht="18.75" x14ac:dyDescent="0.3">
      <c r="B3" s="10" t="s">
        <v>0</v>
      </c>
      <c r="C3" s="11" t="s">
        <v>21</v>
      </c>
      <c r="D3" s="12" t="s">
        <v>22</v>
      </c>
      <c r="E3" s="89" t="s">
        <v>23</v>
      </c>
      <c r="F3" s="13" t="s">
        <v>36</v>
      </c>
      <c r="G3" s="9"/>
      <c r="H3" s="10" t="s">
        <v>0</v>
      </c>
      <c r="I3" s="11" t="s">
        <v>21</v>
      </c>
      <c r="J3" s="12" t="s">
        <v>22</v>
      </c>
      <c r="K3" s="89" t="s">
        <v>23</v>
      </c>
      <c r="L3" s="13" t="s">
        <v>36</v>
      </c>
    </row>
    <row r="4" spans="2:12" ht="18.75" x14ac:dyDescent="0.3">
      <c r="B4" s="10">
        <f>IF(startovka!B2&lt;&gt;"",startovka!B2,"")</f>
        <v>2</v>
      </c>
      <c r="C4" s="11" t="str">
        <f>IF(startovka!C2&lt;&gt;"",startovka!C2,"")</f>
        <v>Vinary</v>
      </c>
      <c r="D4" s="11"/>
      <c r="E4" s="90"/>
      <c r="F4" s="14"/>
      <c r="G4" s="9"/>
      <c r="H4" s="10">
        <f>IF(startovka!E2&lt;&gt;"",startovka!E2,"")</f>
        <v>1</v>
      </c>
      <c r="I4" s="11" t="str">
        <f>IF(startovka!F2&lt;&gt;"",startovka!F2,"")</f>
        <v>Ostrov</v>
      </c>
      <c r="J4" s="11"/>
      <c r="K4" s="90"/>
      <c r="L4" s="14"/>
    </row>
    <row r="5" spans="2:12" ht="18.75" x14ac:dyDescent="0.3">
      <c r="B5" s="10">
        <f>IF(startovka!B3&lt;&gt;"",startovka!B3,"")</f>
        <v>3</v>
      </c>
      <c r="C5" s="11" t="str">
        <f>IF(startovka!C3&lt;&gt;"",startovka!C3,"")</f>
        <v>Stradouň</v>
      </c>
      <c r="D5" s="11"/>
      <c r="E5" s="90"/>
      <c r="F5" s="14"/>
      <c r="G5" s="9"/>
      <c r="H5" s="10">
        <f>IF(startovka!E3&lt;&gt;"",startovka!E3,"")</f>
        <v>5</v>
      </c>
      <c r="I5" s="11" t="str">
        <f>IF(startovka!F3&lt;&gt;"",startovka!F3,"")</f>
        <v>Komárov</v>
      </c>
      <c r="J5" s="11"/>
      <c r="K5" s="90"/>
      <c r="L5" s="14"/>
    </row>
    <row r="6" spans="2:12" ht="18.75" x14ac:dyDescent="0.3">
      <c r="B6" s="10">
        <f>IF(startovka!B4&lt;&gt;"",startovka!B4,"")</f>
        <v>4</v>
      </c>
      <c r="C6" s="11" t="str">
        <f>IF(startovka!C4&lt;&gt;"",startovka!C4,"")</f>
        <v>Holešovice</v>
      </c>
      <c r="D6" s="11"/>
      <c r="E6" s="90"/>
      <c r="F6" s="14"/>
      <c r="G6" s="9"/>
      <c r="H6" s="10">
        <f>IF(startovka!E4&lt;&gt;"",startovka!E4,"")</f>
        <v>10</v>
      </c>
      <c r="I6" s="11" t="str">
        <f>IF(startovka!F4&lt;&gt;"",startovka!F4,"")</f>
        <v>Vinary</v>
      </c>
      <c r="J6" s="11"/>
      <c r="K6" s="90"/>
      <c r="L6" s="14"/>
    </row>
    <row r="7" spans="2:12" ht="18.75" x14ac:dyDescent="0.3">
      <c r="B7" s="10">
        <f>IF(startovka!B5&lt;&gt;"",startovka!B5,"")</f>
        <v>6</v>
      </c>
      <c r="C7" s="11" t="str">
        <f>IF(startovka!C5&lt;&gt;"",startovka!C5,"")</f>
        <v>Zbožnov</v>
      </c>
      <c r="D7" s="11"/>
      <c r="E7" s="90"/>
      <c r="F7" s="14"/>
      <c r="G7" s="9"/>
      <c r="H7" s="10">
        <f>IF(startovka!E5&lt;&gt;"",startovka!E5,"")</f>
        <v>11</v>
      </c>
      <c r="I7" s="11" t="str">
        <f>IF(startovka!F5&lt;&gt;"",startovka!F5,"")</f>
        <v>Moravany</v>
      </c>
      <c r="J7" s="11"/>
      <c r="K7" s="90"/>
      <c r="L7" s="14"/>
    </row>
    <row r="8" spans="2:12" ht="18.75" x14ac:dyDescent="0.3">
      <c r="B8" s="10">
        <f>IF(startovka!B6&lt;&gt;"",startovka!B6,"")</f>
        <v>7</v>
      </c>
      <c r="C8" s="11" t="str">
        <f>IF(startovka!C6&lt;&gt;"",startovka!C6,"")</f>
        <v>Ostrov</v>
      </c>
      <c r="D8" s="11"/>
      <c r="E8" s="90"/>
      <c r="F8" s="14"/>
      <c r="G8" s="9"/>
      <c r="H8" s="10">
        <f>IF(startovka!E6&lt;&gt;"",startovka!E6,"")</f>
        <v>20</v>
      </c>
      <c r="I8" s="11" t="str">
        <f>IF(startovka!F6&lt;&gt;"",startovka!F6,"")</f>
        <v>Čeperka</v>
      </c>
      <c r="J8" s="11"/>
      <c r="K8" s="90"/>
      <c r="L8" s="14"/>
    </row>
    <row r="9" spans="2:12" ht="18.75" x14ac:dyDescent="0.3">
      <c r="B9" s="10">
        <f>IF(startovka!B7&lt;&gt;"",startovka!B7,"")</f>
        <v>8</v>
      </c>
      <c r="C9" s="11" t="str">
        <f>IF(startovka!C7&lt;&gt;"",startovka!C7,"")</f>
        <v>Moravany</v>
      </c>
      <c r="D9" s="11"/>
      <c r="E9" s="90"/>
      <c r="F9" s="14"/>
      <c r="G9" s="9"/>
      <c r="H9" s="10">
        <f>IF(startovka!E7&lt;&gt;"",startovka!E7,"")</f>
        <v>21</v>
      </c>
      <c r="I9" s="11" t="str">
        <f>IF(startovka!F7&lt;&gt;"",startovka!F7,"")</f>
        <v>Dolany</v>
      </c>
      <c r="J9" s="11"/>
      <c r="K9" s="90"/>
      <c r="L9" s="14"/>
    </row>
    <row r="10" spans="2:12" ht="18.75" x14ac:dyDescent="0.3">
      <c r="B10" s="10">
        <f>IF(startovka!B8&lt;&gt;"",startovka!B8,"")</f>
        <v>9</v>
      </c>
      <c r="C10" s="11" t="str">
        <f>IF(startovka!C8&lt;&gt;"",startovka!C8,"")</f>
        <v>Studnice</v>
      </c>
      <c r="D10" s="11"/>
      <c r="E10" s="90"/>
      <c r="F10" s="14"/>
      <c r="G10" s="9"/>
      <c r="H10" s="10" t="str">
        <f>IF(startovka!E8&lt;&gt;"",startovka!E8,"")</f>
        <v/>
      </c>
      <c r="I10" s="11" t="str">
        <f>IF(startovka!F8&lt;&gt;"",startovka!F8,"")</f>
        <v/>
      </c>
      <c r="J10" s="11"/>
      <c r="K10" s="90"/>
      <c r="L10" s="14"/>
    </row>
    <row r="11" spans="2:12" ht="18.75" x14ac:dyDescent="0.3">
      <c r="B11" s="10">
        <f>IF(startovka!B9&lt;&gt;"",startovka!B9,"")</f>
        <v>12</v>
      </c>
      <c r="C11" s="11" t="str">
        <f>IF(startovka!C9&lt;&gt;"",startovka!C9,"")</f>
        <v>Slepotice</v>
      </c>
      <c r="D11" s="11"/>
      <c r="E11" s="90"/>
      <c r="F11" s="14"/>
      <c r="G11" s="9"/>
      <c r="H11" s="10" t="str">
        <f>IF(startovka!E9&lt;&gt;"",startovka!E9,"")</f>
        <v/>
      </c>
      <c r="I11" s="11" t="str">
        <f>IF(startovka!F9&lt;&gt;"",startovka!F9,"")</f>
        <v/>
      </c>
      <c r="J11" s="11"/>
      <c r="K11" s="90"/>
      <c r="L11" s="14"/>
    </row>
    <row r="12" spans="2:12" ht="18.75" x14ac:dyDescent="0.3">
      <c r="B12" s="10">
        <f>IF(startovka!B10&lt;&gt;"",startovka!B10,"")</f>
        <v>13</v>
      </c>
      <c r="C12" s="11" t="str">
        <f>IF(startovka!C10&lt;&gt;"",startovka!C10,"")</f>
        <v>Choltice</v>
      </c>
      <c r="D12" s="11"/>
      <c r="E12" s="90"/>
      <c r="F12" s="14"/>
      <c r="G12" s="9"/>
      <c r="H12" s="10" t="str">
        <f>IF(startovka!E10&lt;&gt;"",startovka!E10,"")</f>
        <v/>
      </c>
      <c r="I12" s="11" t="str">
        <f>IF(startovka!F10&lt;&gt;"",startovka!F10,"")</f>
        <v/>
      </c>
      <c r="J12" s="11"/>
      <c r="K12" s="90"/>
      <c r="L12" s="14"/>
    </row>
    <row r="13" spans="2:12" ht="18.75" x14ac:dyDescent="0.3">
      <c r="B13" s="10">
        <f>IF(startovka!B11&lt;&gt;"",startovka!B11,"")</f>
        <v>14</v>
      </c>
      <c r="C13" s="11" t="str">
        <f>IF(startovka!C11&lt;&gt;"",startovka!C11,"")</f>
        <v>Voleč D</v>
      </c>
      <c r="D13" s="11"/>
      <c r="E13" s="90"/>
      <c r="F13" s="14"/>
      <c r="G13" s="9"/>
      <c r="H13" s="10" t="str">
        <f>IF(startovka!E11&lt;&gt;"",startovka!E11,"")</f>
        <v/>
      </c>
      <c r="I13" s="11" t="str">
        <f>IF(startovka!F11&lt;&gt;"",startovka!F11,"")</f>
        <v/>
      </c>
      <c r="J13" s="11"/>
      <c r="K13" s="90"/>
      <c r="L13" s="14"/>
    </row>
    <row r="14" spans="2:12" ht="18.75" x14ac:dyDescent="0.3">
      <c r="B14" s="10">
        <f>IF(startovka!B12&lt;&gt;"",startovka!B12,"")</f>
        <v>15</v>
      </c>
      <c r="C14" s="11" t="str">
        <f>IF(startovka!C12&lt;&gt;"",startovka!C12,"")</f>
        <v>Perálec</v>
      </c>
      <c r="D14" s="11"/>
      <c r="E14" s="90"/>
      <c r="F14" s="14"/>
      <c r="G14" s="9"/>
      <c r="H14" s="10" t="str">
        <f>IF(startovka!E12&lt;&gt;"",startovka!E12,"")</f>
        <v/>
      </c>
      <c r="I14" s="11" t="str">
        <f>IF(startovka!F12&lt;&gt;"",startovka!F12,"")</f>
        <v/>
      </c>
      <c r="J14" s="11"/>
      <c r="K14" s="90"/>
      <c r="L14" s="14"/>
    </row>
    <row r="15" spans="2:12" ht="18.75" x14ac:dyDescent="0.3">
      <c r="B15" s="10">
        <f>IF(startovka!B13&lt;&gt;"",startovka!B13,"")</f>
        <v>16</v>
      </c>
      <c r="C15" s="11" t="str">
        <f>IF(startovka!C13&lt;&gt;"",startovka!C13,"")</f>
        <v>Morašice</v>
      </c>
      <c r="D15" s="11"/>
      <c r="E15" s="90"/>
      <c r="F15" s="14"/>
      <c r="G15" s="9"/>
      <c r="H15" s="10" t="str">
        <f>IF(startovka!E13&lt;&gt;"",startovka!E13,"")</f>
        <v/>
      </c>
      <c r="I15" s="11" t="str">
        <f>IF(startovka!F13&lt;&gt;"",startovka!F13,"")</f>
        <v/>
      </c>
      <c r="J15" s="11"/>
      <c r="K15" s="90"/>
      <c r="L15" s="14"/>
    </row>
    <row r="16" spans="2:12" ht="18.75" x14ac:dyDescent="0.3">
      <c r="B16" s="10">
        <f>IF(startovka!B14&lt;&gt;"",startovka!B14,"")</f>
        <v>17</v>
      </c>
      <c r="C16" s="11" t="str">
        <f>IF(startovka!C14&lt;&gt;"",startovka!C14,"")</f>
        <v>Čeperka</v>
      </c>
      <c r="D16" s="11"/>
      <c r="E16" s="90"/>
      <c r="F16" s="14"/>
      <c r="G16" s="9"/>
      <c r="H16" s="10" t="str">
        <f>IF(startovka!E14&lt;&gt;"",startovka!E14,"")</f>
        <v/>
      </c>
      <c r="I16" s="11" t="str">
        <f>IF(startovka!F14&lt;&gt;"",startovka!F14,"")</f>
        <v/>
      </c>
      <c r="J16" s="11"/>
      <c r="K16" s="90"/>
      <c r="L16" s="14"/>
    </row>
    <row r="17" spans="2:12" ht="18.75" x14ac:dyDescent="0.3">
      <c r="B17" s="10">
        <f>IF(startovka!B15&lt;&gt;"",startovka!B15,"")</f>
        <v>18</v>
      </c>
      <c r="C17" s="11" t="str">
        <f>IF(startovka!C15&lt;&gt;"",startovka!C15,"")</f>
        <v>Rokytno</v>
      </c>
      <c r="D17" s="11"/>
      <c r="E17" s="90"/>
      <c r="F17" s="14"/>
      <c r="G17" s="9"/>
      <c r="H17" s="10" t="str">
        <f>IF(startovka!E15&lt;&gt;"",startovka!E15,"")</f>
        <v/>
      </c>
      <c r="I17" s="11" t="str">
        <f>IF(startovka!F15&lt;&gt;"",startovka!F15,"")</f>
        <v/>
      </c>
      <c r="J17" s="11"/>
      <c r="K17" s="90"/>
      <c r="L17" s="14"/>
    </row>
    <row r="18" spans="2:12" ht="18.75" x14ac:dyDescent="0.3">
      <c r="B18" s="10">
        <f>IF(startovka!B16&lt;&gt;"",startovka!B16,"")</f>
        <v>19</v>
      </c>
      <c r="C18" s="11" t="str">
        <f>IF(startovka!C16&lt;&gt;"",startovka!C16,"")</f>
        <v>Vížky</v>
      </c>
      <c r="D18" s="11"/>
      <c r="E18" s="90"/>
      <c r="F18" s="14"/>
      <c r="G18" s="9"/>
      <c r="H18" s="10" t="str">
        <f>IF(startovka!E16&lt;&gt;"",startovka!E16,"")</f>
        <v/>
      </c>
      <c r="I18" s="11" t="str">
        <f>IF(startovka!F16&lt;&gt;"",startovka!F16,"")</f>
        <v/>
      </c>
      <c r="J18" s="11"/>
      <c r="K18" s="90"/>
      <c r="L18" s="14"/>
    </row>
    <row r="19" spans="2:12" ht="18.75" x14ac:dyDescent="0.3">
      <c r="B19" s="10">
        <f>IF(startovka!B17&lt;&gt;"",startovka!B17,"")</f>
        <v>22</v>
      </c>
      <c r="C19" s="11" t="str">
        <f>IF(startovka!C17&lt;&gt;"",startovka!C17,"")</f>
        <v>Přívrat</v>
      </c>
      <c r="D19" s="11"/>
      <c r="E19" s="90"/>
      <c r="F19" s="14"/>
      <c r="G19" s="9"/>
      <c r="H19" s="10" t="str">
        <f>IF(startovka!E17&lt;&gt;"",startovka!E17,"")</f>
        <v/>
      </c>
      <c r="I19" s="11" t="str">
        <f>IF(startovka!F17&lt;&gt;"",startovka!F17,"")</f>
        <v/>
      </c>
      <c r="J19" s="11"/>
      <c r="K19" s="90"/>
      <c r="L19" s="14"/>
    </row>
    <row r="20" spans="2:12" ht="18.75" x14ac:dyDescent="0.3">
      <c r="B20" s="10" t="str">
        <f>IF(startovka!B19&lt;&gt;"",startovka!B19,"")</f>
        <v/>
      </c>
      <c r="C20" s="11" t="str">
        <f>IF(startovka!C19&lt;&gt;"",startovka!C19,"")</f>
        <v/>
      </c>
      <c r="D20" s="11"/>
      <c r="E20" s="90"/>
      <c r="F20" s="14"/>
      <c r="G20" s="9"/>
      <c r="H20" s="10" t="str">
        <f>IF(startovka!E18&lt;&gt;"",startovka!E18,"")</f>
        <v/>
      </c>
      <c r="I20" s="11" t="str">
        <f>IF(startovka!F18&lt;&gt;"",startovka!F18,"")</f>
        <v/>
      </c>
      <c r="J20" s="11"/>
      <c r="K20" s="90"/>
      <c r="L20" s="14"/>
    </row>
    <row r="21" spans="2:12" ht="18.75" x14ac:dyDescent="0.3">
      <c r="B21" s="10" t="str">
        <f>IF(startovka!B18&lt;&gt;"",startovka!B18,"")</f>
        <v/>
      </c>
      <c r="C21" s="11" t="str">
        <f>IF(startovka!C18&lt;&gt;"",startovka!C18,"")</f>
        <v/>
      </c>
      <c r="D21" s="11"/>
      <c r="E21" s="90"/>
      <c r="F21" s="14"/>
      <c r="G21" s="9"/>
      <c r="H21" s="10" t="str">
        <f>IF(startovka!E19&lt;&gt;"",startovka!E19,"")</f>
        <v/>
      </c>
      <c r="I21" s="11" t="str">
        <f>IF(startovka!F19&lt;&gt;"",startovka!F19,"")</f>
        <v/>
      </c>
      <c r="J21" s="11"/>
      <c r="K21" s="90"/>
      <c r="L21" s="14"/>
    </row>
    <row r="22" spans="2:12" ht="18.75" x14ac:dyDescent="0.3">
      <c r="B22" s="10" t="str">
        <f>IF(startovka!B20&lt;&gt;"",startovka!B20,"")</f>
        <v/>
      </c>
      <c r="C22" s="11" t="str">
        <f>IF(startovka!C20&lt;&gt;"",startovka!C20,"")</f>
        <v/>
      </c>
      <c r="D22" s="11"/>
      <c r="E22" s="90"/>
      <c r="F22" s="14"/>
      <c r="G22" s="9"/>
      <c r="H22" s="10" t="str">
        <f>IF(startovka!E20&lt;&gt;"",startovka!E20,"")</f>
        <v/>
      </c>
      <c r="I22" s="11" t="str">
        <f>IF(startovka!F20&lt;&gt;"",startovka!F20,"")</f>
        <v/>
      </c>
      <c r="J22" s="11"/>
      <c r="K22" s="90"/>
      <c r="L22" s="14"/>
    </row>
    <row r="23" spans="2:12" ht="18.75" x14ac:dyDescent="0.3">
      <c r="B23" s="10" t="str">
        <f>IF(startovka!B21&lt;&gt;"",startovka!B21,"")</f>
        <v/>
      </c>
      <c r="C23" s="11" t="str">
        <f>IF(startovka!C21&lt;&gt;"",startovka!C21,"")</f>
        <v/>
      </c>
      <c r="D23" s="11"/>
      <c r="E23" s="90"/>
      <c r="F23" s="14"/>
      <c r="G23" s="9"/>
      <c r="H23" s="10" t="str">
        <f>IF(startovka!E21&lt;&gt;"",startovka!E21,"")</f>
        <v/>
      </c>
      <c r="I23" s="11" t="str">
        <f>IF(startovka!F21&lt;&gt;"",startovka!F21,"")</f>
        <v/>
      </c>
      <c r="J23" s="11"/>
      <c r="K23" s="90"/>
      <c r="L23" s="14"/>
    </row>
    <row r="24" spans="2:12" ht="18.75" x14ac:dyDescent="0.3">
      <c r="B24" s="10" t="str">
        <f>IF(startovka!B22&lt;&gt;"",startovka!B22,"")</f>
        <v/>
      </c>
      <c r="C24" s="11" t="str">
        <f>IF(startovka!C22&lt;&gt;"",startovka!C22,"")</f>
        <v/>
      </c>
      <c r="D24" s="11"/>
      <c r="E24" s="90"/>
      <c r="F24" s="14"/>
      <c r="G24" s="9"/>
      <c r="H24" s="10" t="str">
        <f>IF(startovka!E22&lt;&gt;"",startovka!E22,"")</f>
        <v/>
      </c>
      <c r="I24" s="11" t="str">
        <f>IF(startovka!F22&lt;&gt;"",startovka!F22,"")</f>
        <v/>
      </c>
      <c r="J24" s="11"/>
      <c r="K24" s="90"/>
      <c r="L24" s="14"/>
    </row>
    <row r="25" spans="2:12" ht="19.5" thickBot="1" x14ac:dyDescent="0.35">
      <c r="B25" s="15" t="str">
        <f>IF(startovka!B23&lt;&gt;"",startovka!B23,"")</f>
        <v/>
      </c>
      <c r="C25" s="16" t="str">
        <f>IF(startovka!C23&lt;&gt;"",startovka!C23,"")</f>
        <v/>
      </c>
      <c r="D25" s="16"/>
      <c r="E25" s="91"/>
      <c r="F25" s="17"/>
      <c r="G25" s="9"/>
      <c r="H25" s="15" t="str">
        <f>IF(startovka!E23&lt;&gt;"",startovka!E23,"")</f>
        <v/>
      </c>
      <c r="I25" s="16" t="str">
        <f>IF(startovka!F23&lt;&gt;"",startovka!F23,"")</f>
        <v/>
      </c>
      <c r="J25" s="16"/>
      <c r="K25" s="91"/>
      <c r="L25" s="17"/>
    </row>
  </sheetData>
  <sortState xmlns:xlrd2="http://schemas.microsoft.com/office/spreadsheetml/2017/richdata2" ref="H4:I9">
    <sortCondition ref="H4:H9"/>
  </sortState>
  <mergeCells count="2">
    <mergeCell ref="B2:F2"/>
    <mergeCell ref="H2:L2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C28" sqref="C28"/>
    </sheetView>
  </sheetViews>
  <sheetFormatPr defaultRowHeight="15" x14ac:dyDescent="0.25"/>
  <cols>
    <col min="1" max="1" width="5.42578125" bestFit="1" customWidth="1"/>
    <col min="2" max="2" width="20" bestFit="1" customWidth="1"/>
    <col min="3" max="3" width="9.28515625" bestFit="1" customWidth="1"/>
    <col min="4" max="4" width="9" bestFit="1" customWidth="1"/>
    <col min="5" max="5" width="5.28515625" customWidth="1"/>
    <col min="6" max="6" width="5.28515625" bestFit="1" customWidth="1"/>
    <col min="7" max="7" width="20" bestFit="1" customWidth="1"/>
    <col min="8" max="8" width="9.28515625" bestFit="1" customWidth="1"/>
    <col min="9" max="9" width="9" bestFit="1" customWidth="1"/>
  </cols>
  <sheetData>
    <row r="1" spans="1:9" x14ac:dyDescent="0.25">
      <c r="A1" s="86" t="str">
        <f>'prezenční listina'!B2</f>
        <v>MUŽI</v>
      </c>
      <c r="B1" s="87"/>
      <c r="C1" s="87"/>
      <c r="D1" s="88"/>
      <c r="F1" s="86" t="str">
        <f>'prezenční listina'!H2</f>
        <v>ŽENY</v>
      </c>
      <c r="G1" s="87"/>
      <c r="H1" s="87"/>
      <c r="I1" s="88"/>
    </row>
    <row r="2" spans="1:9" x14ac:dyDescent="0.25">
      <c r="A2" s="62" t="str">
        <f>'prezenční listina'!B3</f>
        <v>číslo</v>
      </c>
      <c r="B2" s="61" t="str">
        <f>'prezenční listina'!C3</f>
        <v>družstvo</v>
      </c>
      <c r="C2" s="61" t="s">
        <v>25</v>
      </c>
      <c r="D2" s="63" t="s">
        <v>26</v>
      </c>
      <c r="E2" s="18"/>
      <c r="F2" s="62" t="str">
        <f>'prezenční listina'!H3</f>
        <v>číslo</v>
      </c>
      <c r="G2" s="61" t="str">
        <f>'prezenční listina'!I3</f>
        <v>družstvo</v>
      </c>
      <c r="H2" s="61" t="s">
        <v>25</v>
      </c>
      <c r="I2" s="63" t="s">
        <v>26</v>
      </c>
    </row>
    <row r="3" spans="1:9" x14ac:dyDescent="0.25">
      <c r="A3" s="64">
        <f>'prezenční listina'!B4</f>
        <v>2</v>
      </c>
      <c r="B3" s="61" t="str">
        <f>'prezenční listina'!C4</f>
        <v>Vinary</v>
      </c>
      <c r="C3" s="61"/>
      <c r="D3" s="63"/>
      <c r="E3" s="18"/>
      <c r="F3" s="64">
        <f>'prezenční listina'!H4</f>
        <v>1</v>
      </c>
      <c r="G3" s="61" t="str">
        <f>'prezenční listina'!I4</f>
        <v>Ostrov</v>
      </c>
      <c r="H3" s="61"/>
      <c r="I3" s="63"/>
    </row>
    <row r="4" spans="1:9" x14ac:dyDescent="0.25">
      <c r="A4" s="64">
        <f>'prezenční listina'!B5</f>
        <v>3</v>
      </c>
      <c r="B4" s="61" t="str">
        <f>'prezenční listina'!C5</f>
        <v>Stradouň</v>
      </c>
      <c r="C4" s="61"/>
      <c r="D4" s="63"/>
      <c r="E4" s="18"/>
      <c r="F4" s="64">
        <f>'prezenční listina'!H5</f>
        <v>5</v>
      </c>
      <c r="G4" s="61" t="str">
        <f>'prezenční listina'!I5</f>
        <v>Komárov</v>
      </c>
      <c r="H4" s="61"/>
      <c r="I4" s="63"/>
    </row>
    <row r="5" spans="1:9" x14ac:dyDescent="0.25">
      <c r="A5" s="64">
        <f>'prezenční listina'!B6</f>
        <v>4</v>
      </c>
      <c r="B5" s="61" t="str">
        <f>'prezenční listina'!C6</f>
        <v>Holešovice</v>
      </c>
      <c r="C5" s="61"/>
      <c r="D5" s="63"/>
      <c r="E5" s="18"/>
      <c r="F5" s="64">
        <f>'prezenční listina'!H6</f>
        <v>10</v>
      </c>
      <c r="G5" s="61" t="str">
        <f>'prezenční listina'!I6</f>
        <v>Vinary</v>
      </c>
      <c r="H5" s="61"/>
      <c r="I5" s="63"/>
    </row>
    <row r="6" spans="1:9" x14ac:dyDescent="0.25">
      <c r="A6" s="64">
        <f>'prezenční listina'!B7</f>
        <v>6</v>
      </c>
      <c r="B6" s="61" t="str">
        <f>'prezenční listina'!C7</f>
        <v>Zbožnov</v>
      </c>
      <c r="C6" s="61"/>
      <c r="D6" s="63"/>
      <c r="E6" s="18"/>
      <c r="F6" s="64">
        <f>'prezenční listina'!H7</f>
        <v>11</v>
      </c>
      <c r="G6" s="61" t="str">
        <f>'prezenční listina'!I7</f>
        <v>Moravany</v>
      </c>
      <c r="H6" s="61"/>
      <c r="I6" s="63"/>
    </row>
    <row r="7" spans="1:9" x14ac:dyDescent="0.25">
      <c r="A7" s="64">
        <f>'prezenční listina'!B8</f>
        <v>7</v>
      </c>
      <c r="B7" s="61" t="str">
        <f>'prezenční listina'!C8</f>
        <v>Ostrov</v>
      </c>
      <c r="C7" s="61"/>
      <c r="D7" s="63"/>
      <c r="E7" s="18"/>
      <c r="F7" s="64">
        <f>'prezenční listina'!H8</f>
        <v>20</v>
      </c>
      <c r="G7" s="61" t="str">
        <f>'prezenční listina'!I8</f>
        <v>Čeperka</v>
      </c>
      <c r="H7" s="61"/>
      <c r="I7" s="63"/>
    </row>
    <row r="8" spans="1:9" x14ac:dyDescent="0.25">
      <c r="A8" s="64">
        <f>'prezenční listina'!B9</f>
        <v>8</v>
      </c>
      <c r="B8" s="61" t="str">
        <f>'prezenční listina'!C9</f>
        <v>Moravany</v>
      </c>
      <c r="C8" s="61"/>
      <c r="D8" s="63"/>
      <c r="E8" s="18"/>
      <c r="F8" s="64">
        <f>'prezenční listina'!H9</f>
        <v>21</v>
      </c>
      <c r="G8" s="61" t="str">
        <f>'prezenční listina'!I9</f>
        <v>Dolany</v>
      </c>
      <c r="H8" s="61"/>
      <c r="I8" s="63"/>
    </row>
    <row r="9" spans="1:9" x14ac:dyDescent="0.25">
      <c r="A9" s="64">
        <f>'prezenční listina'!B10</f>
        <v>9</v>
      </c>
      <c r="B9" s="61" t="str">
        <f>'prezenční listina'!C10</f>
        <v>Studnice</v>
      </c>
      <c r="C9" s="61"/>
      <c r="D9" s="63"/>
      <c r="E9" s="18"/>
      <c r="F9" s="64" t="str">
        <f>'prezenční listina'!H10</f>
        <v/>
      </c>
      <c r="G9" s="61" t="str">
        <f>'prezenční listina'!I10</f>
        <v/>
      </c>
      <c r="H9" s="61"/>
      <c r="I9" s="63"/>
    </row>
    <row r="10" spans="1:9" x14ac:dyDescent="0.25">
      <c r="A10" s="64">
        <f>'prezenční listina'!B11</f>
        <v>12</v>
      </c>
      <c r="B10" s="61" t="str">
        <f>'prezenční listina'!C11</f>
        <v>Slepotice</v>
      </c>
      <c r="C10" s="61"/>
      <c r="D10" s="63"/>
      <c r="E10" s="18"/>
      <c r="F10" s="64" t="str">
        <f>'prezenční listina'!H11</f>
        <v/>
      </c>
      <c r="G10" s="61" t="str">
        <f>'prezenční listina'!I11</f>
        <v/>
      </c>
      <c r="H10" s="61"/>
      <c r="I10" s="63"/>
    </row>
    <row r="11" spans="1:9" x14ac:dyDescent="0.25">
      <c r="A11" s="64">
        <f>'prezenční listina'!B12</f>
        <v>13</v>
      </c>
      <c r="B11" s="61" t="str">
        <f>'prezenční listina'!C12</f>
        <v>Choltice</v>
      </c>
      <c r="C11" s="61"/>
      <c r="D11" s="63"/>
      <c r="E11" s="18"/>
      <c r="F11" s="64" t="str">
        <f>'prezenční listina'!H12</f>
        <v/>
      </c>
      <c r="G11" s="61" t="str">
        <f>'prezenční listina'!I12</f>
        <v/>
      </c>
      <c r="H11" s="61"/>
      <c r="I11" s="63"/>
    </row>
    <row r="12" spans="1:9" x14ac:dyDescent="0.25">
      <c r="A12" s="64">
        <f>'prezenční listina'!B13</f>
        <v>14</v>
      </c>
      <c r="B12" s="61" t="str">
        <f>'prezenční listina'!C13</f>
        <v>Voleč D</v>
      </c>
      <c r="C12" s="61"/>
      <c r="D12" s="63"/>
      <c r="E12" s="18"/>
      <c r="F12" s="64" t="str">
        <f>'prezenční listina'!H13</f>
        <v/>
      </c>
      <c r="G12" s="61" t="str">
        <f>'prezenční listina'!I13</f>
        <v/>
      </c>
      <c r="H12" s="61"/>
      <c r="I12" s="63"/>
    </row>
    <row r="13" spans="1:9" x14ac:dyDescent="0.25">
      <c r="A13" s="64">
        <f>'prezenční listina'!B14</f>
        <v>15</v>
      </c>
      <c r="B13" s="61" t="str">
        <f>'prezenční listina'!C14</f>
        <v>Perálec</v>
      </c>
      <c r="C13" s="61"/>
      <c r="D13" s="63"/>
      <c r="E13" s="18"/>
      <c r="F13" s="64" t="str">
        <f>'prezenční listina'!H14</f>
        <v/>
      </c>
      <c r="G13" s="61" t="str">
        <f>'prezenční listina'!I14</f>
        <v/>
      </c>
      <c r="H13" s="61"/>
      <c r="I13" s="63"/>
    </row>
    <row r="14" spans="1:9" x14ac:dyDescent="0.25">
      <c r="A14" s="64">
        <f>'prezenční listina'!B15</f>
        <v>16</v>
      </c>
      <c r="B14" s="61" t="str">
        <f>'prezenční listina'!C15</f>
        <v>Morašice</v>
      </c>
      <c r="C14" s="61"/>
      <c r="D14" s="63"/>
      <c r="E14" s="18"/>
      <c r="F14" s="64" t="str">
        <f>'prezenční listina'!H15</f>
        <v/>
      </c>
      <c r="G14" s="61" t="str">
        <f>'prezenční listina'!I15</f>
        <v/>
      </c>
      <c r="H14" s="61"/>
      <c r="I14" s="63"/>
    </row>
    <row r="15" spans="1:9" x14ac:dyDescent="0.25">
      <c r="A15" s="64">
        <f>'prezenční listina'!B16</f>
        <v>17</v>
      </c>
      <c r="B15" s="61" t="str">
        <f>'prezenční listina'!C16</f>
        <v>Čeperka</v>
      </c>
      <c r="C15" s="61"/>
      <c r="D15" s="63"/>
      <c r="E15" s="18"/>
      <c r="F15" s="64" t="str">
        <f>'prezenční listina'!H16</f>
        <v/>
      </c>
      <c r="G15" s="61" t="str">
        <f>'prezenční listina'!I16</f>
        <v/>
      </c>
      <c r="H15" s="61"/>
      <c r="I15" s="63"/>
    </row>
    <row r="16" spans="1:9" x14ac:dyDescent="0.25">
      <c r="A16" s="64">
        <f>'prezenční listina'!B17</f>
        <v>18</v>
      </c>
      <c r="B16" s="61" t="str">
        <f>'prezenční listina'!C17</f>
        <v>Rokytno</v>
      </c>
      <c r="C16" s="61"/>
      <c r="D16" s="63"/>
      <c r="E16" s="18"/>
      <c r="F16" s="64" t="str">
        <f>'prezenční listina'!H17</f>
        <v/>
      </c>
      <c r="G16" s="61" t="str">
        <f>'prezenční listina'!I17</f>
        <v/>
      </c>
      <c r="H16" s="61"/>
      <c r="I16" s="63"/>
    </row>
    <row r="17" spans="1:9" x14ac:dyDescent="0.25">
      <c r="A17" s="64">
        <f>'prezenční listina'!B18</f>
        <v>19</v>
      </c>
      <c r="B17" s="61" t="str">
        <f>'prezenční listina'!C18</f>
        <v>Vížky</v>
      </c>
      <c r="C17" s="61"/>
      <c r="D17" s="63"/>
      <c r="E17" s="18"/>
      <c r="F17" s="64" t="str">
        <f>'prezenční listina'!H18</f>
        <v/>
      </c>
      <c r="G17" s="61" t="str">
        <f>'prezenční listina'!I18</f>
        <v/>
      </c>
      <c r="H17" s="61"/>
      <c r="I17" s="63"/>
    </row>
    <row r="18" spans="1:9" x14ac:dyDescent="0.25">
      <c r="A18" s="64">
        <f>'prezenční listina'!B19</f>
        <v>22</v>
      </c>
      <c r="B18" s="61" t="str">
        <f>'prezenční listina'!C19</f>
        <v>Přívrat</v>
      </c>
      <c r="C18" s="61"/>
      <c r="D18" s="63"/>
      <c r="E18" s="18"/>
      <c r="F18" s="64" t="str">
        <f>'prezenční listina'!H19</f>
        <v/>
      </c>
      <c r="G18" s="61" t="str">
        <f>'prezenční listina'!I19</f>
        <v/>
      </c>
      <c r="H18" s="61"/>
      <c r="I18" s="63"/>
    </row>
    <row r="19" spans="1:9" x14ac:dyDescent="0.25">
      <c r="A19" s="64">
        <v>24</v>
      </c>
      <c r="B19" s="61" t="str">
        <f>'prezenční listina'!C20</f>
        <v/>
      </c>
      <c r="C19" s="61"/>
      <c r="D19" s="63"/>
      <c r="E19" s="18"/>
      <c r="F19" s="64" t="str">
        <f>'prezenční listina'!H20</f>
        <v/>
      </c>
      <c r="G19" s="61" t="str">
        <f>'prezenční listina'!I20</f>
        <v/>
      </c>
      <c r="H19" s="61"/>
      <c r="I19" s="63"/>
    </row>
    <row r="20" spans="1:9" x14ac:dyDescent="0.25">
      <c r="A20" s="64" t="str">
        <f>'prezenční listina'!B21</f>
        <v/>
      </c>
      <c r="B20" s="61" t="str">
        <f>'prezenční listina'!C21</f>
        <v/>
      </c>
      <c r="C20" s="61"/>
      <c r="D20" s="63"/>
      <c r="E20" s="18"/>
      <c r="F20" s="64" t="str">
        <f>'prezenční listina'!H21</f>
        <v/>
      </c>
      <c r="G20" s="61" t="str">
        <f>'prezenční listina'!I21</f>
        <v/>
      </c>
      <c r="H20" s="61"/>
      <c r="I20" s="63"/>
    </row>
    <row r="21" spans="1:9" x14ac:dyDescent="0.25">
      <c r="A21" s="64" t="str">
        <f>'prezenční listina'!B22</f>
        <v/>
      </c>
      <c r="B21" s="61" t="str">
        <f>'prezenční listina'!C22</f>
        <v/>
      </c>
      <c r="C21" s="61"/>
      <c r="D21" s="63"/>
      <c r="E21" s="18"/>
      <c r="F21" s="64" t="str">
        <f>'prezenční listina'!H22</f>
        <v/>
      </c>
      <c r="G21" s="61" t="str">
        <f>'prezenční listina'!I22</f>
        <v/>
      </c>
      <c r="H21" s="61"/>
      <c r="I21" s="63"/>
    </row>
    <row r="22" spans="1:9" x14ac:dyDescent="0.25">
      <c r="A22" s="64" t="str">
        <f>'prezenční listina'!B23</f>
        <v/>
      </c>
      <c r="B22" s="61" t="str">
        <f>'prezenční listina'!C23</f>
        <v/>
      </c>
      <c r="C22" s="61"/>
      <c r="D22" s="63"/>
      <c r="E22" s="18"/>
      <c r="F22" s="64" t="str">
        <f>'prezenční listina'!H23</f>
        <v/>
      </c>
      <c r="G22" s="61" t="str">
        <f>'prezenční listina'!I23</f>
        <v/>
      </c>
      <c r="H22" s="61"/>
      <c r="I22" s="63"/>
    </row>
    <row r="23" spans="1:9" x14ac:dyDescent="0.25">
      <c r="A23" s="64" t="str">
        <f>'prezenční listina'!B24</f>
        <v/>
      </c>
      <c r="B23" s="61" t="str">
        <f>'prezenční listina'!C24</f>
        <v/>
      </c>
      <c r="C23" s="61"/>
      <c r="D23" s="63"/>
      <c r="E23" s="18"/>
      <c r="F23" s="64" t="str">
        <f>'prezenční listina'!H24</f>
        <v/>
      </c>
      <c r="G23" s="61" t="str">
        <f>'prezenční listina'!I24</f>
        <v/>
      </c>
      <c r="H23" s="61"/>
      <c r="I23" s="63"/>
    </row>
    <row r="24" spans="1:9" ht="15.75" thickBot="1" x14ac:dyDescent="0.3">
      <c r="A24" s="65" t="str">
        <f>'prezenční listina'!B25</f>
        <v/>
      </c>
      <c r="B24" s="66" t="str">
        <f>'prezenční listina'!C25</f>
        <v/>
      </c>
      <c r="C24" s="66"/>
      <c r="D24" s="67"/>
      <c r="E24" s="18"/>
      <c r="F24" s="65" t="str">
        <f>'prezenční listina'!H25</f>
        <v/>
      </c>
      <c r="G24" s="66" t="str">
        <f>'prezenční listina'!I25</f>
        <v/>
      </c>
      <c r="H24" s="66"/>
      <c r="I24" s="67"/>
    </row>
  </sheetData>
  <mergeCells count="2">
    <mergeCell ref="F1:I1"/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startovka</vt:lpstr>
      <vt:lpstr>pořadí</vt:lpstr>
      <vt:lpstr>prezenční listina</vt:lpstr>
      <vt:lpstr>platby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 Louža</cp:lastModifiedBy>
  <cp:lastPrinted>2024-06-15T10:54:02Z</cp:lastPrinted>
  <dcterms:created xsi:type="dcterms:W3CDTF">2015-07-04T10:29:18Z</dcterms:created>
  <dcterms:modified xsi:type="dcterms:W3CDTF">2026-03-20T11:27:26Z</dcterms:modified>
</cp:coreProperties>
</file>